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0" yWindow="3840" windowWidth="24240" windowHeight="11955" tabRatio="94"/>
  </bookViews>
  <sheets>
    <sheet name="Feuille1" sheetId="1" r:id="rId1"/>
    <sheet name="Feuil1" sheetId="2" r:id="rId2"/>
    <sheet name="Feuil2" sheetId="3" r:id="rId3"/>
  </sheets>
  <definedNames>
    <definedName name="_xlnm._FilterDatabase" localSheetId="0" hidden="1">Feuille1!$A$2:$AMA$89</definedName>
    <definedName name="ricamarie14" localSheetId="0">Feuille1!#REF!</definedName>
    <definedName name="stjust13" localSheetId="0">Feuille1!#REF!</definedName>
  </definedNames>
  <calcPr calcId="145621"/>
</workbook>
</file>

<file path=xl/calcChain.xml><?xml version="1.0" encoding="utf-8"?>
<calcChain xmlns="http://schemas.openxmlformats.org/spreadsheetml/2006/main">
  <c r="CJ90" i="1" l="1"/>
  <c r="CK90" i="1"/>
  <c r="CM90" i="1"/>
  <c r="CN90" i="1"/>
  <c r="CO90" i="1"/>
  <c r="CP90" i="1"/>
  <c r="CQ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J57" i="1"/>
  <c r="DG57" i="1"/>
  <c r="DJ88" i="1"/>
  <c r="DG88" i="1"/>
  <c r="DJ79" i="1"/>
  <c r="DG79" i="1"/>
  <c r="CT13" i="1"/>
  <c r="DJ50" i="1"/>
  <c r="DG50" i="1"/>
  <c r="CR7" i="1"/>
  <c r="CR90" i="1" s="1"/>
  <c r="CR10" i="1"/>
  <c r="DJ74" i="1"/>
  <c r="DG74" i="1"/>
  <c r="DJ37" i="1"/>
  <c r="DG37" i="1"/>
  <c r="DJ83" i="1"/>
  <c r="DG83" i="1"/>
  <c r="DJ84" i="1"/>
  <c r="DG84" i="1"/>
  <c r="DJ56" i="1"/>
  <c r="DJ47" i="1"/>
  <c r="DG47" i="1"/>
  <c r="DJ76" i="1"/>
  <c r="DG76" i="1"/>
  <c r="DJ53" i="1"/>
  <c r="DG53" i="1"/>
  <c r="DJ86" i="1"/>
  <c r="DG86" i="1"/>
  <c r="CL10" i="1"/>
  <c r="CL90" i="1" s="1"/>
  <c r="G90" i="1"/>
  <c r="I90" i="1"/>
  <c r="J90" i="1"/>
  <c r="K90" i="1"/>
  <c r="O90" i="1"/>
  <c r="P90" i="1"/>
  <c r="Q90" i="1"/>
  <c r="T90" i="1"/>
  <c r="U90" i="1"/>
  <c r="V90" i="1"/>
  <c r="X90" i="1"/>
  <c r="AA90" i="1"/>
  <c r="AB90" i="1"/>
  <c r="AF90" i="1"/>
  <c r="AI90" i="1"/>
  <c r="AM90" i="1"/>
  <c r="AN90" i="1"/>
  <c r="AO90" i="1"/>
  <c r="AP90" i="1"/>
  <c r="AQ90" i="1"/>
  <c r="AR90" i="1"/>
  <c r="AS90" i="1"/>
  <c r="AT90" i="1"/>
  <c r="AU90" i="1"/>
  <c r="AV90" i="1"/>
  <c r="AW90" i="1"/>
  <c r="AY90" i="1"/>
  <c r="AZ90" i="1"/>
  <c r="BA90" i="1"/>
  <c r="BB90" i="1"/>
  <c r="BC90" i="1"/>
  <c r="BE90" i="1"/>
  <c r="BG90" i="1"/>
  <c r="BH90" i="1"/>
  <c r="BI90" i="1"/>
  <c r="BL90" i="1"/>
  <c r="BN90" i="1"/>
  <c r="BP90" i="1"/>
  <c r="BQ90" i="1"/>
  <c r="BR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I90" i="1"/>
  <c r="DG19" i="1"/>
  <c r="DJ19" i="1"/>
  <c r="CH13" i="1"/>
  <c r="CH7" i="1"/>
  <c r="CH10" i="1"/>
  <c r="DG46" i="1"/>
  <c r="DJ46" i="1"/>
  <c r="DG82" i="1"/>
  <c r="DJ82" i="1"/>
  <c r="DG72" i="1"/>
  <c r="DJ72" i="1"/>
  <c r="DG73" i="1"/>
  <c r="DJ73" i="1"/>
  <c r="BS7" i="1"/>
  <c r="BS90" i="1" s="1"/>
  <c r="DJ33" i="1"/>
  <c r="DG25" i="1"/>
  <c r="DJ25" i="1"/>
  <c r="BO10" i="1"/>
  <c r="BO22" i="1"/>
  <c r="BM7" i="1"/>
  <c r="BM90" i="1" s="1"/>
  <c r="BK7" i="1"/>
  <c r="BK90" i="1" s="1"/>
  <c r="BJ9" i="1"/>
  <c r="DG9" i="1" s="1"/>
  <c r="BJ26" i="1"/>
  <c r="DG26" i="1" s="1"/>
  <c r="DG16" i="1"/>
  <c r="DJ48" i="1"/>
  <c r="BJ10" i="1"/>
  <c r="DJ85" i="1"/>
  <c r="DG60" i="1"/>
  <c r="DJ80" i="1"/>
  <c r="BF7" i="1"/>
  <c r="BF90" i="1" s="1"/>
  <c r="BD13" i="1"/>
  <c r="BD22" i="1"/>
  <c r="DG75" i="1"/>
  <c r="DJ69" i="1"/>
  <c r="AX13" i="1"/>
  <c r="AX90" i="1" s="1"/>
  <c r="DG14" i="1"/>
  <c r="DJ35" i="1"/>
  <c r="AL7" i="1"/>
  <c r="AL90" i="1" s="1"/>
  <c r="AK7" i="1"/>
  <c r="AK90" i="1" s="1"/>
  <c r="AJ7" i="1"/>
  <c r="AJ90" i="1" s="1"/>
  <c r="AH7" i="1"/>
  <c r="AH90" i="1" s="1"/>
  <c r="AG7" i="1"/>
  <c r="AG90" i="1" s="1"/>
  <c r="AE7" i="1"/>
  <c r="AE22" i="1"/>
  <c r="DJ77" i="1"/>
  <c r="DJ75" i="1"/>
  <c r="DJ62" i="1"/>
  <c r="DJ70" i="1"/>
  <c r="DJ78" i="1"/>
  <c r="DJ81" i="1"/>
  <c r="DJ59" i="1"/>
  <c r="DJ60" i="1"/>
  <c r="DJ14" i="1"/>
  <c r="DJ55" i="1"/>
  <c r="DJ16" i="1"/>
  <c r="DJ61" i="1"/>
  <c r="DJ63" i="1"/>
  <c r="DJ65" i="1"/>
  <c r="DJ30" i="1"/>
  <c r="DJ20" i="1"/>
  <c r="DJ36" i="1"/>
  <c r="DJ38" i="1"/>
  <c r="DJ24" i="1"/>
  <c r="DJ31" i="1"/>
  <c r="DG38" i="1"/>
  <c r="DG30" i="1"/>
  <c r="DG52" i="1"/>
  <c r="DG55" i="1"/>
  <c r="DG27" i="1"/>
  <c r="DG32" i="1"/>
  <c r="DG44" i="1"/>
  <c r="DG15" i="1"/>
  <c r="DG63" i="1"/>
  <c r="DG64" i="1"/>
  <c r="DG45" i="1"/>
  <c r="DG31" i="1"/>
  <c r="DG58" i="1"/>
  <c r="DG62" i="1"/>
  <c r="DG71" i="1"/>
  <c r="DG54" i="1"/>
  <c r="DG67" i="1"/>
  <c r="DG77" i="1"/>
  <c r="DG81" i="1"/>
  <c r="DG42" i="1"/>
  <c r="DG70" i="1"/>
  <c r="DG41" i="1"/>
  <c r="DG43" i="1"/>
  <c r="DG18" i="1"/>
  <c r="DG66" i="1"/>
  <c r="DG61" i="1"/>
  <c r="DG48" i="1"/>
  <c r="DG78" i="1"/>
  <c r="DG87" i="1"/>
  <c r="DG89" i="1"/>
  <c r="DG68" i="1"/>
  <c r="DG69" i="1"/>
  <c r="DG80" i="1"/>
  <c r="DG59" i="1"/>
  <c r="DG85" i="1"/>
  <c r="DG8" i="1"/>
  <c r="DG21" i="1"/>
  <c r="DG17" i="1"/>
  <c r="DG12" i="1"/>
  <c r="DG4" i="1"/>
  <c r="DG20" i="1"/>
  <c r="DG36" i="1"/>
  <c r="DG11" i="1"/>
  <c r="DG6" i="1"/>
  <c r="DG5" i="1"/>
  <c r="DG29" i="1"/>
  <c r="DG3" i="1"/>
  <c r="DG23" i="1"/>
  <c r="DG51" i="1"/>
  <c r="DG35" i="1"/>
  <c r="DG49" i="1"/>
  <c r="DG40" i="1"/>
  <c r="DG28" i="1"/>
  <c r="DG33" i="1"/>
  <c r="DG24" i="1"/>
  <c r="DG34" i="1"/>
  <c r="DG65" i="1"/>
  <c r="AD10" i="1"/>
  <c r="AD7" i="1"/>
  <c r="AC7" i="1"/>
  <c r="AC90" i="1" s="1"/>
  <c r="Z7" i="1"/>
  <c r="Z90" i="1" s="1"/>
  <c r="Y7" i="1"/>
  <c r="Y90" i="1" s="1"/>
  <c r="W22" i="1"/>
  <c r="W90" i="1" s="1"/>
  <c r="S39" i="1"/>
  <c r="DG39" i="1" s="1"/>
  <c r="R7" i="1"/>
  <c r="R90" i="1" s="1"/>
  <c r="N22" i="1"/>
  <c r="N90" i="1" s="1"/>
  <c r="M7" i="1"/>
  <c r="M90" i="1" s="1"/>
  <c r="L7" i="1"/>
  <c r="L90" i="1" s="1"/>
  <c r="H7" i="1"/>
  <c r="H90" i="1" s="1"/>
  <c r="E13" i="1"/>
  <c r="E90" i="1" s="1"/>
  <c r="F22" i="1"/>
  <c r="F90" i="1" s="1"/>
  <c r="DJ51" i="1"/>
  <c r="DJ68" i="1"/>
  <c r="DJ42" i="1"/>
  <c r="DJ58" i="1"/>
  <c r="DJ45" i="1"/>
  <c r="DK85" i="1" l="1"/>
  <c r="DK74" i="1"/>
  <c r="BD90" i="1"/>
  <c r="CH90" i="1"/>
  <c r="DK88" i="1"/>
  <c r="AD90" i="1"/>
  <c r="BJ90" i="1"/>
  <c r="BO90" i="1"/>
  <c r="AE90" i="1"/>
  <c r="DK76" i="1"/>
  <c r="DK77" i="1"/>
  <c r="S90" i="1"/>
  <c r="DK79" i="1"/>
  <c r="DK47" i="1"/>
  <c r="DK80" i="1"/>
  <c r="DK83" i="1"/>
  <c r="DK84" i="1"/>
  <c r="DI76" i="1"/>
  <c r="DK86" i="1"/>
  <c r="DK48" i="1"/>
  <c r="DJ9" i="1"/>
  <c r="DG13" i="1"/>
  <c r="DG10" i="1"/>
  <c r="DK78" i="1"/>
  <c r="DK65" i="1"/>
  <c r="DK38" i="1"/>
  <c r="DK59" i="1"/>
  <c r="DK46" i="1"/>
  <c r="DI19" i="1"/>
  <c r="DK62" i="1"/>
  <c r="DK25" i="1"/>
  <c r="DK61" i="1"/>
  <c r="DK70" i="1"/>
  <c r="DK82" i="1"/>
  <c r="DI82" i="1"/>
  <c r="DK42" i="1"/>
  <c r="DK55" i="1"/>
  <c r="DK72" i="1"/>
  <c r="DK75" i="1"/>
  <c r="DK68" i="1"/>
  <c r="DK81" i="1"/>
  <c r="DK45" i="1"/>
  <c r="DK60" i="1"/>
  <c r="DK58" i="1"/>
  <c r="DI72" i="1"/>
  <c r="DG22" i="1"/>
  <c r="DK73" i="1"/>
  <c r="DK33" i="1"/>
  <c r="DI73" i="1"/>
  <c r="DI16" i="1"/>
  <c r="DI25" i="1"/>
  <c r="DI48" i="1"/>
  <c r="DJ39" i="1"/>
  <c r="DK39" i="1" s="1"/>
  <c r="DI85" i="1"/>
  <c r="DI80" i="1"/>
  <c r="DJ12" i="1"/>
  <c r="DG7" i="1"/>
  <c r="DI30" i="1" s="1"/>
  <c r="DJ29" i="1"/>
  <c r="DJ40" i="1"/>
  <c r="DK36" i="1" s="1"/>
  <c r="DG91" i="1"/>
  <c r="D90" i="1"/>
  <c r="DJ43" i="1"/>
  <c r="DK43" i="1" s="1"/>
  <c r="DJ4" i="1"/>
  <c r="DJ5" i="1"/>
  <c r="DJ3" i="1"/>
  <c r="DJ15" i="1"/>
  <c r="DJ10" i="1"/>
  <c r="DJ8" i="1"/>
  <c r="DK16" i="1" s="1"/>
  <c r="DJ13" i="1"/>
  <c r="DK19" i="1" s="1"/>
  <c r="DJ11" i="1"/>
  <c r="DJ21" i="1"/>
  <c r="DK14" i="1" s="1"/>
  <c r="DJ27" i="1"/>
  <c r="DJ23" i="1"/>
  <c r="DJ28" i="1"/>
  <c r="DJ17" i="1"/>
  <c r="DJ52" i="1"/>
  <c r="DK52" i="1" s="1"/>
  <c r="DJ32" i="1"/>
  <c r="DJ26" i="1"/>
  <c r="DK30" i="1" s="1"/>
  <c r="DJ54" i="1"/>
  <c r="DK54" i="1" s="1"/>
  <c r="DJ49" i="1"/>
  <c r="DK49" i="1" s="1"/>
  <c r="DJ34" i="1"/>
  <c r="DK34" i="1" s="1"/>
  <c r="DJ44" i="1"/>
  <c r="DK44" i="1" s="1"/>
  <c r="DJ18" i="1"/>
  <c r="DK24" i="1" s="1"/>
  <c r="DJ67" i="1"/>
  <c r="DK67" i="1" s="1"/>
  <c r="DJ41" i="1"/>
  <c r="DK41" i="1" s="1"/>
  <c r="DJ87" i="1"/>
  <c r="DK87" i="1" s="1"/>
  <c r="DJ66" i="1"/>
  <c r="DK66" i="1" s="1"/>
  <c r="DJ64" i="1"/>
  <c r="DK64" i="1" s="1"/>
  <c r="DJ71" i="1"/>
  <c r="DK71" i="1" s="1"/>
  <c r="DJ89" i="1"/>
  <c r="DK89" i="1" s="1"/>
  <c r="DJ7" i="1"/>
  <c r="DK27" i="1" l="1"/>
  <c r="DK31" i="1"/>
  <c r="DI46" i="1"/>
  <c r="DK35" i="1"/>
  <c r="DK56" i="1"/>
  <c r="DI83" i="1"/>
  <c r="DK57" i="1"/>
  <c r="DK32" i="1"/>
  <c r="DI69" i="1"/>
  <c r="DI33" i="1"/>
  <c r="DI62" i="1"/>
  <c r="DK9" i="1"/>
  <c r="DI56" i="1"/>
  <c r="DI86" i="1"/>
  <c r="DK37" i="1"/>
  <c r="DI84" i="1"/>
  <c r="DI57" i="1"/>
  <c r="DK63" i="1"/>
  <c r="DK20" i="1"/>
  <c r="DK69" i="1"/>
  <c r="DK53" i="1"/>
  <c r="DI53" i="1"/>
  <c r="DI37" i="1"/>
  <c r="DI50" i="1"/>
  <c r="DI79" i="1"/>
  <c r="DI47" i="1"/>
  <c r="DK51" i="1"/>
  <c r="DI74" i="1"/>
  <c r="DK50" i="1"/>
  <c r="DI88" i="1"/>
  <c r="DK40" i="1"/>
  <c r="DK12" i="1"/>
  <c r="DI51" i="1"/>
  <c r="DI35" i="1"/>
  <c r="DI77" i="1"/>
  <c r="DI42" i="1"/>
  <c r="DI68" i="1"/>
  <c r="DI58" i="1"/>
  <c r="DI9" i="1"/>
  <c r="DI45" i="1"/>
  <c r="DI29" i="1"/>
  <c r="DI75" i="1"/>
  <c r="DJ22" i="1"/>
  <c r="DK22" i="1" s="1"/>
  <c r="DI55" i="1"/>
  <c r="DI40" i="1"/>
  <c r="DI60" i="1"/>
  <c r="DM5" i="1"/>
  <c r="DK23" i="1"/>
  <c r="DK28" i="1"/>
  <c r="DI10" i="1"/>
  <c r="DK10" i="1"/>
  <c r="DI11" i="1"/>
  <c r="DI41" i="1"/>
  <c r="DI23" i="1"/>
  <c r="DI43" i="1"/>
  <c r="DI65" i="1"/>
  <c r="DI5" i="1"/>
  <c r="DI52" i="1"/>
  <c r="DI6" i="1"/>
  <c r="DI89" i="1"/>
  <c r="DI70" i="1"/>
  <c r="DI81" i="1"/>
  <c r="DI44" i="1"/>
  <c r="DI61" i="1"/>
  <c r="DI39" i="1"/>
  <c r="DI20" i="1"/>
  <c r="DI17" i="1"/>
  <c r="DI21" i="1"/>
  <c r="DI3" i="1"/>
  <c r="DK29" i="1"/>
  <c r="DI64" i="1"/>
  <c r="DI78" i="1"/>
  <c r="DI34" i="1"/>
  <c r="DI54" i="1"/>
  <c r="DI49" i="1"/>
  <c r="DI36" i="1"/>
  <c r="DI12" i="1"/>
  <c r="DI28" i="1"/>
  <c r="DI13" i="1"/>
  <c r="DI15" i="1"/>
  <c r="DI8" i="1"/>
  <c r="DK5" i="1"/>
  <c r="DI7" i="1"/>
  <c r="DI59" i="1"/>
  <c r="DI71" i="1"/>
  <c r="DI87" i="1"/>
  <c r="DI67" i="1"/>
  <c r="DI63" i="1"/>
  <c r="DI66" i="1"/>
  <c r="DI14" i="1"/>
  <c r="DI32" i="1"/>
  <c r="DI26" i="1"/>
  <c r="DI27" i="1"/>
  <c r="DK15" i="1"/>
  <c r="DK17" i="1"/>
  <c r="DK11" i="1"/>
  <c r="DK26" i="1"/>
  <c r="DK3" i="1"/>
  <c r="DJ6" i="1"/>
  <c r="DK6" i="1" s="1"/>
  <c r="DK8" i="1"/>
  <c r="DK21" i="1"/>
  <c r="DK4" i="1"/>
  <c r="DK18" i="1"/>
  <c r="DK13" i="1" l="1"/>
  <c r="DI18" i="1"/>
  <c r="DI22" i="1"/>
  <c r="DM6" i="1"/>
  <c r="DK7" i="1"/>
  <c r="DG92" i="1" l="1"/>
</calcChain>
</file>

<file path=xl/sharedStrings.xml><?xml version="1.0" encoding="utf-8"?>
<sst xmlns="http://schemas.openxmlformats.org/spreadsheetml/2006/main" count="217" uniqueCount="212">
  <si>
    <t>Peaugres</t>
  </si>
  <si>
    <t></t>
  </si>
  <si>
    <t>Tableau de bord</t>
  </si>
  <si>
    <t>Nombre de coureurs classés</t>
  </si>
  <si>
    <t>Nombre de courses classées</t>
  </si>
  <si>
    <t>Nombres de courses faites</t>
  </si>
  <si>
    <t>Saintélyon</t>
  </si>
  <si>
    <t>S Boue</t>
  </si>
  <si>
    <t>I Lavigne</t>
  </si>
  <si>
    <t>S Blanco</t>
  </si>
  <si>
    <t>K Ravasco</t>
  </si>
  <si>
    <t>D Peyrouse</t>
  </si>
  <si>
    <t>JL Escribano</t>
  </si>
  <si>
    <t>Somme de coureurs</t>
  </si>
  <si>
    <t>Les quatre courses
les mieux représentées</t>
  </si>
  <si>
    <t>M Bouquin</t>
  </si>
  <si>
    <t>L Drouard</t>
  </si>
  <si>
    <t>A Astier</t>
  </si>
  <si>
    <t>Pourcentage des coureurs</t>
  </si>
  <si>
    <t>Ch Charre V1</t>
  </si>
  <si>
    <t>C Francon V1</t>
  </si>
  <si>
    <t>D. Métral V1</t>
  </si>
  <si>
    <t>Fab Villier V1</t>
  </si>
  <si>
    <t>Th Carles V2</t>
  </si>
  <si>
    <t>JP Bernard V1</t>
  </si>
  <si>
    <t>B Peluyet V2</t>
  </si>
  <si>
    <t>JP Blache SE</t>
  </si>
  <si>
    <t>Th Guigal V2</t>
  </si>
  <si>
    <t>Ch Canet V2</t>
  </si>
  <si>
    <t>F Parpette V1</t>
  </si>
  <si>
    <t>D Mascre V3</t>
  </si>
  <si>
    <t>A Elkajjal V1</t>
  </si>
  <si>
    <t>S. Richard SE</t>
  </si>
  <si>
    <t>S Coquelet V2</t>
  </si>
  <si>
    <t>M Curt SE</t>
  </si>
  <si>
    <t>B Parpette V1</t>
  </si>
  <si>
    <t>K Ravel V1</t>
  </si>
  <si>
    <t>M Rolland SE</t>
  </si>
  <si>
    <t>C Vittoz V1</t>
  </si>
  <si>
    <t>N Bernard V2</t>
  </si>
  <si>
    <t>M Lescot V2</t>
  </si>
  <si>
    <t>JL Aguilera V1</t>
  </si>
  <si>
    <t>M Reynaud V3</t>
  </si>
  <si>
    <t>S Belhamdi V2</t>
  </si>
  <si>
    <t>L Pirali SE</t>
  </si>
  <si>
    <t>J Rage SE</t>
  </si>
  <si>
    <t>F Rostain SE</t>
  </si>
  <si>
    <t>M Piscaglia V2</t>
  </si>
  <si>
    <t>A Dorey V3</t>
  </si>
  <si>
    <t>M Hurtier V3</t>
  </si>
  <si>
    <t>P Piscaglia V2</t>
  </si>
  <si>
    <t>G Rochet V2</t>
  </si>
  <si>
    <t>B Perrotino V1</t>
  </si>
  <si>
    <t>Y Debard V2</t>
  </si>
  <si>
    <t>Points</t>
  </si>
  <si>
    <t>Comment</t>
  </si>
  <si>
    <t>Ecart avec le 1er</t>
  </si>
  <si>
    <t>Nbre de courses faites</t>
  </si>
  <si>
    <t>Ratio course/Points</t>
  </si>
  <si>
    <t>1er V2</t>
  </si>
  <si>
    <t>M Bonneton SE</t>
  </si>
  <si>
    <t>Montseveroux et Barlet</t>
  </si>
  <si>
    <t>A Barrou</t>
  </si>
  <si>
    <t>1ere V2</t>
  </si>
  <si>
    <t>J Maroussia</t>
  </si>
  <si>
    <t>D Rizzitelli</t>
  </si>
  <si>
    <t>1er SE</t>
  </si>
  <si>
    <t>solaizhard
18,5</t>
  </si>
  <si>
    <t>solaizhard
10,5</t>
  </si>
  <si>
    <t>izernight
23</t>
  </si>
  <si>
    <t>S Ravinel</t>
  </si>
  <si>
    <t>jeff club</t>
  </si>
  <si>
    <t>Ravenne
21</t>
  </si>
  <si>
    <t>Ravenne
42</t>
  </si>
  <si>
    <t>A Alonso</t>
  </si>
  <si>
    <t>LUT
26</t>
  </si>
  <si>
    <t>M Germain</t>
  </si>
  <si>
    <t>E Rizzitelli</t>
  </si>
  <si>
    <t>Pt Eveque</t>
  </si>
  <si>
    <t>Vénissieux
10</t>
  </si>
  <si>
    <t>St Clair
10</t>
  </si>
  <si>
    <t>St Etienne
17</t>
  </si>
  <si>
    <t>Beaujolais
42</t>
  </si>
  <si>
    <t>Montseveroux
9</t>
  </si>
  <si>
    <t>Tournon
10</t>
  </si>
  <si>
    <t>Montseveroux
18</t>
  </si>
  <si>
    <t>B Gerin</t>
  </si>
  <si>
    <t>Panissière</t>
  </si>
  <si>
    <t>Stélyon
22</t>
  </si>
  <si>
    <t>Stélyon
72</t>
  </si>
  <si>
    <t>C Roche</t>
  </si>
  <si>
    <t>N Porte</t>
  </si>
  <si>
    <t>Ile barlet
8</t>
  </si>
  <si>
    <t>Ile barlet
14</t>
  </si>
  <si>
    <t>Annonay
15</t>
  </si>
  <si>
    <t>S Blangis</t>
  </si>
  <si>
    <t>Cheval
10</t>
  </si>
  <si>
    <t>Romans
11</t>
  </si>
  <si>
    <t>Nuit blanche</t>
  </si>
  <si>
    <t>Ricamarie</t>
  </si>
  <si>
    <t>Chasse</t>
  </si>
  <si>
    <t>R Allegre V5</t>
  </si>
  <si>
    <t>P Marron SE</t>
  </si>
  <si>
    <t>F Martinez SE</t>
  </si>
  <si>
    <t>1ere V1</t>
  </si>
  <si>
    <t>Chateauneuf
12</t>
  </si>
  <si>
    <t>Chateauneuf
20</t>
  </si>
  <si>
    <t>Foulees</t>
  </si>
  <si>
    <t>St Désirat</t>
  </si>
  <si>
    <t>Gresse</t>
  </si>
  <si>
    <t>Montélimar</t>
  </si>
  <si>
    <t>Suzon</t>
  </si>
  <si>
    <t>Ozon
10</t>
  </si>
  <si>
    <t>Ozon
27</t>
  </si>
  <si>
    <t>La galoche</t>
  </si>
  <si>
    <t>Tullin</t>
  </si>
  <si>
    <t>Felines</t>
  </si>
  <si>
    <t>Vourles
10</t>
  </si>
  <si>
    <t>Vourles
21</t>
  </si>
  <si>
    <t>Villeurbanne</t>
  </si>
  <si>
    <t>Neutrons
8</t>
  </si>
  <si>
    <t>Neutrons
16</t>
  </si>
  <si>
    <t>St Barth
7</t>
  </si>
  <si>
    <t>St Barth
15</t>
  </si>
  <si>
    <t>Paris</t>
  </si>
  <si>
    <t>C Felix V1</t>
  </si>
  <si>
    <t>Lyon UT
23</t>
  </si>
  <si>
    <t>Lyon
36</t>
  </si>
  <si>
    <t>Rome</t>
  </si>
  <si>
    <t>Trail Paladru</t>
  </si>
  <si>
    <t>Desaignes
20</t>
  </si>
  <si>
    <t>Desaignes
36</t>
  </si>
  <si>
    <t>I Gallifet</t>
  </si>
  <si>
    <t>A Becheras</t>
  </si>
  <si>
    <t>Galot
8</t>
  </si>
  <si>
    <t>Galot
12</t>
  </si>
  <si>
    <t>Coursieres</t>
  </si>
  <si>
    <t>St Pierre de bœuf</t>
  </si>
  <si>
    <t>A Arnaud</t>
  </si>
  <si>
    <t>St Prim</t>
  </si>
  <si>
    <t>D Minetto</t>
  </si>
  <si>
    <t>Millau</t>
  </si>
  <si>
    <t>Lavandou</t>
  </si>
  <si>
    <t>Sarras</t>
  </si>
  <si>
    <t>Ambert</t>
  </si>
  <si>
    <t>Pilat
21</t>
  </si>
  <si>
    <t>Pilat
42</t>
  </si>
  <si>
    <t>M Pellet</t>
  </si>
  <si>
    <t>St Jacques</t>
  </si>
  <si>
    <t>St Alban</t>
  </si>
  <si>
    <t>1er V1</t>
  </si>
  <si>
    <t xml:space="preserve">
1er V5</t>
  </si>
  <si>
    <t>R Portelli SE</t>
  </si>
  <si>
    <t>1ere V3</t>
  </si>
  <si>
    <t>N Roche V1</t>
  </si>
  <si>
    <t>Ph Mignot V1</t>
  </si>
  <si>
    <t>B Oriol SE</t>
  </si>
  <si>
    <t>R Lardy SE</t>
  </si>
  <si>
    <t>1er V3</t>
  </si>
  <si>
    <t>Nombre de 
Courses</t>
  </si>
  <si>
    <t>Beauregard</t>
  </si>
  <si>
    <t>Triat Barlet</t>
  </si>
  <si>
    <t>La Cartusienne</t>
  </si>
  <si>
    <t>Aubrac</t>
  </si>
  <si>
    <t>B Schiro</t>
  </si>
  <si>
    <t>N Andreo</t>
  </si>
  <si>
    <t>Gimel</t>
  </si>
  <si>
    <t>Vercors</t>
  </si>
  <si>
    <t>2 Forts</t>
  </si>
  <si>
    <t>Chamrousse</t>
  </si>
  <si>
    <t>Montagn'hard</t>
  </si>
  <si>
    <t>Triat des sucs</t>
  </si>
  <si>
    <t>Monteynard</t>
  </si>
  <si>
    <t>Ch Jacquet</t>
  </si>
  <si>
    <t>Triat St Barth</t>
  </si>
  <si>
    <t>CCC</t>
  </si>
  <si>
    <t>Aiguebelle</t>
  </si>
  <si>
    <t>Paladru</t>
  </si>
  <si>
    <t>Salaise</t>
  </si>
  <si>
    <t>H Combernoux</t>
  </si>
  <si>
    <t>Crussol</t>
  </si>
  <si>
    <t>Roche</t>
  </si>
  <si>
    <t>Courir pour des pommes</t>
  </si>
  <si>
    <t>Boulieu 12</t>
  </si>
  <si>
    <t>Boulieu 20</t>
  </si>
  <si>
    <t>Run lyon</t>
  </si>
  <si>
    <t>V Pourrat</t>
  </si>
  <si>
    <t>K Balguy</t>
  </si>
  <si>
    <t>S Richard</t>
  </si>
  <si>
    <t>JP Loubechine</t>
  </si>
  <si>
    <t>S Odwrot</t>
  </si>
  <si>
    <t>Chazay</t>
  </si>
  <si>
    <t>Vienne 9</t>
  </si>
  <si>
    <t>N Brun</t>
  </si>
  <si>
    <t>T Brizay</t>
  </si>
  <si>
    <t>J Amoneau</t>
  </si>
  <si>
    <t>A Dubest</t>
  </si>
  <si>
    <t>Vienne 14</t>
  </si>
  <si>
    <t>Vienne 24</t>
  </si>
  <si>
    <t>O Pilven</t>
  </si>
  <si>
    <t>Sauvennange</t>
  </si>
  <si>
    <t>Réunion</t>
  </si>
  <si>
    <t>St Trop 8</t>
  </si>
  <si>
    <t>St Trop 16</t>
  </si>
  <si>
    <t>D Cornillon</t>
  </si>
  <si>
    <t>Guillonay</t>
  </si>
  <si>
    <t>Solaiizhard</t>
  </si>
  <si>
    <t>Marseille Cassis</t>
  </si>
  <si>
    <t>Th Odwrot</t>
  </si>
  <si>
    <t>La Louvesc</t>
  </si>
  <si>
    <t>La Louvesc*</t>
  </si>
  <si>
    <t>Izernight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</si>
</sst>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dd/mm/yy"/>
    <numFmt numFmtId="166" formatCode="mmmm"/>
    <numFmt numFmtId="167" formatCode="#.00"/>
    <numFmt numFmtId="168" formatCode="#,##0.00&quot; &quot;[$€-40C];[Red]&quot;-&quot;#,##0.00&quot; &quot;[$€-40C]"/>
  </numFmts>
  <fonts count="27">
    <font>
      <sz val="11"/>
      <color theme="1"/>
      <name val="Arial2"/>
    </font>
    <font>
      <b/>
      <i/>
      <sz val="16"/>
      <color theme="1"/>
      <name val="Arial2"/>
    </font>
    <font>
      <b/>
      <i/>
      <u/>
      <sz val="11"/>
      <color theme="1"/>
      <name val="Arial2"/>
    </font>
    <font>
      <b/>
      <sz val="14"/>
      <color theme="1"/>
      <name val="Arial2"/>
    </font>
    <font>
      <sz val="22"/>
      <color theme="1"/>
      <name val="Arial2"/>
    </font>
    <font>
      <sz val="18"/>
      <color theme="1"/>
      <name val="Arial2"/>
    </font>
    <font>
      <sz val="14"/>
      <color theme="1"/>
      <name val="Arial2"/>
    </font>
    <font>
      <sz val="12"/>
      <color theme="1"/>
      <name val="Arial2"/>
    </font>
    <font>
      <b/>
      <sz val="12"/>
      <color theme="1"/>
      <name val="Arial2"/>
    </font>
    <font>
      <b/>
      <sz val="26"/>
      <color rgb="FF0000FF"/>
      <name val="Arial1"/>
    </font>
    <font>
      <b/>
      <sz val="24"/>
      <color rgb="FFFFFFFF"/>
      <name val="Arial2"/>
    </font>
    <font>
      <sz val="14"/>
      <color rgb="FFFFFFFF"/>
      <name val="Arial2"/>
    </font>
    <font>
      <b/>
      <sz val="26"/>
      <color rgb="FFFF3366"/>
      <name val="Arial1"/>
    </font>
    <font>
      <sz val="20"/>
      <color theme="1"/>
      <name val="Arial2"/>
    </font>
    <font>
      <b/>
      <sz val="11"/>
      <color theme="1"/>
      <name val="Arial2"/>
    </font>
    <font>
      <b/>
      <sz val="11"/>
      <color rgb="FFFF8080"/>
      <name val="Arial2"/>
    </font>
    <font>
      <sz val="16"/>
      <color theme="1"/>
      <name val="Arial2"/>
    </font>
    <font>
      <sz val="26"/>
      <color theme="1"/>
      <name val="Wingdings"/>
      <charset val="2"/>
    </font>
    <font>
      <b/>
      <sz val="16"/>
      <color rgb="FFFFFFFF"/>
      <name val="Arial2"/>
    </font>
    <font>
      <sz val="16"/>
      <color rgb="FFFFFFFF"/>
      <name val="Arial2"/>
    </font>
    <font>
      <b/>
      <sz val="9"/>
      <color theme="1"/>
      <name val="Arial2"/>
    </font>
    <font>
      <sz val="9"/>
      <color theme="1"/>
      <name val="Arial2"/>
    </font>
    <font>
      <b/>
      <sz val="18"/>
      <color theme="1"/>
      <name val="Arial2"/>
    </font>
    <font>
      <b/>
      <sz val="11"/>
      <name val="Arial2"/>
    </font>
    <font>
      <b/>
      <sz val="18"/>
      <color rgb="FFFF0000"/>
      <name val="Arial2"/>
    </font>
    <font>
      <b/>
      <sz val="18"/>
      <name val="Arial2"/>
    </font>
    <font>
      <b/>
      <sz val="11"/>
      <color rgb="FFFF0000"/>
      <name val="Arial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</fills>
  <borders count="3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8" fontId="2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7" fontId="10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167" fontId="0" fillId="4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7" fontId="18" fillId="5" borderId="0" xfId="0" applyNumberFormat="1" applyFont="1" applyFill="1" applyAlignment="1">
      <alignment horizontal="right" vertical="center"/>
    </xf>
    <xf numFmtId="167" fontId="19" fillId="5" borderId="0" xfId="0" applyNumberFormat="1" applyFont="1" applyFill="1" applyAlignment="1">
      <alignment horizontal="left" vertical="center"/>
    </xf>
    <xf numFmtId="167" fontId="19" fillId="5" borderId="0" xfId="0" applyNumberFormat="1" applyFont="1" applyFill="1" applyAlignment="1">
      <alignment horizontal="center" vertical="center"/>
    </xf>
    <xf numFmtId="167" fontId="19" fillId="5" borderId="0" xfId="0" applyNumberFormat="1" applyFont="1" applyFill="1" applyAlignment="1">
      <alignment horizontal="center" vertical="center" wrapText="1"/>
    </xf>
    <xf numFmtId="167" fontId="16" fillId="0" borderId="0" xfId="0" applyNumberFormat="1" applyFont="1" applyAlignment="1">
      <alignment horizontal="center" vertical="center"/>
    </xf>
    <xf numFmtId="164" fontId="19" fillId="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/>
    <xf numFmtId="3" fontId="13" fillId="0" borderId="0" xfId="0" applyNumberFormat="1" applyFont="1" applyFill="1" applyAlignment="1">
      <alignment horizontal="center" vertical="center"/>
    </xf>
    <xf numFmtId="3" fontId="19" fillId="5" borderId="0" xfId="0" applyNumberFormat="1" applyFont="1" applyFill="1" applyAlignment="1">
      <alignment horizontal="center" vertical="center"/>
    </xf>
    <xf numFmtId="10" fontId="16" fillId="0" borderId="0" xfId="0" applyNumberFormat="1" applyFont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19" fillId="5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164" fontId="24" fillId="2" borderId="2" xfId="0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400679</xdr:colOff>
      <xdr:row>89</xdr:row>
      <xdr:rowOff>0</xdr:rowOff>
    </xdr:from>
    <xdr:ext cx="423360" cy="6840"/>
    <xdr:pic>
      <xdr:nvPicPr>
        <xdr:cNvPr id="85" name="Picture 70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810254" y="50124404"/>
          <a:ext cx="423360" cy="68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1048543"/>
  <sheetViews>
    <sheetView showGridLines="0" tabSelected="1" zoomScale="85" zoomScaleNormal="85" zoomScalePageLayoutView="70" workbookViewId="0">
      <selection activeCell="DU6" sqref="DU6"/>
    </sheetView>
  </sheetViews>
  <sheetFormatPr baseColWidth="10" defaultRowHeight="41.45" customHeight="1" outlineLevelCol="1"/>
  <cols>
    <col min="1" max="1" width="5.25" style="48" customWidth="1"/>
    <col min="2" max="2" width="2.875" style="14" customWidth="1"/>
    <col min="3" max="3" width="23.25" style="49" customWidth="1"/>
    <col min="4" max="4" width="11.75" style="2" hidden="1" customWidth="1"/>
    <col min="5" max="8" width="11.75" style="3" hidden="1" customWidth="1" outlineLevel="1"/>
    <col min="9" max="110" width="11.125" style="3" hidden="1" customWidth="1" outlineLevel="1"/>
    <col min="111" max="111" width="12.25" style="14" customWidth="1" collapsed="1"/>
    <col min="112" max="112" width="9.875" style="57" customWidth="1"/>
    <col min="113" max="113" width="8.25" style="3" customWidth="1"/>
    <col min="114" max="114" width="8.125" style="3" customWidth="1"/>
    <col min="115" max="115" width="19.5" style="1" customWidth="1"/>
    <col min="116" max="116" width="34.625" style="27" hidden="1" customWidth="1"/>
    <col min="117" max="117" width="16.875" style="3" hidden="1" customWidth="1"/>
    <col min="118" max="118" width="11.375" style="3" hidden="1" customWidth="1"/>
    <col min="119" max="119" width="17.125" style="3" hidden="1" customWidth="1"/>
    <col min="120" max="337" width="10.75" style="4" customWidth="1"/>
    <col min="338" max="1019" width="10.75" customWidth="1"/>
  </cols>
  <sheetData>
    <row r="1" spans="1:1015" s="38" customFormat="1" ht="24" customHeight="1">
      <c r="A1" s="47"/>
      <c r="B1" s="35"/>
      <c r="C1" s="49"/>
      <c r="D1" s="36">
        <v>42675</v>
      </c>
      <c r="E1" s="36">
        <v>42675</v>
      </c>
      <c r="F1" s="36">
        <v>42675</v>
      </c>
      <c r="G1" s="36">
        <v>42681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5"/>
      <c r="DH1" s="53"/>
      <c r="DI1" s="37"/>
      <c r="DJ1" s="37"/>
      <c r="DK1" s="34"/>
      <c r="DL1" s="37"/>
      <c r="DM1" s="37"/>
      <c r="DN1" s="37"/>
      <c r="DO1" s="37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</row>
    <row r="2" spans="1:1015" ht="51" customHeight="1">
      <c r="B2" s="6"/>
      <c r="D2" s="25" t="s">
        <v>69</v>
      </c>
      <c r="E2" s="25" t="s">
        <v>67</v>
      </c>
      <c r="F2" s="25" t="s">
        <v>68</v>
      </c>
      <c r="G2" s="25" t="s">
        <v>71</v>
      </c>
      <c r="H2" s="25" t="s">
        <v>72</v>
      </c>
      <c r="I2" s="25" t="s">
        <v>73</v>
      </c>
      <c r="J2" s="25" t="s">
        <v>75</v>
      </c>
      <c r="K2" s="25" t="s">
        <v>0</v>
      </c>
      <c r="L2" s="25" t="s">
        <v>78</v>
      </c>
      <c r="M2" s="25" t="s">
        <v>79</v>
      </c>
      <c r="N2" s="25" t="s">
        <v>80</v>
      </c>
      <c r="O2" s="25" t="s">
        <v>81</v>
      </c>
      <c r="P2" s="25" t="s">
        <v>82</v>
      </c>
      <c r="Q2" s="25" t="s">
        <v>83</v>
      </c>
      <c r="R2" s="25" t="s">
        <v>84</v>
      </c>
      <c r="S2" s="25" t="s">
        <v>85</v>
      </c>
      <c r="T2" s="25" t="s">
        <v>87</v>
      </c>
      <c r="U2" s="25" t="s">
        <v>88</v>
      </c>
      <c r="V2" s="25" t="s">
        <v>89</v>
      </c>
      <c r="W2" s="25" t="s">
        <v>92</v>
      </c>
      <c r="X2" s="25" t="s">
        <v>93</v>
      </c>
      <c r="Y2" s="25" t="s">
        <v>94</v>
      </c>
      <c r="Z2" s="25" t="s">
        <v>96</v>
      </c>
      <c r="AA2" s="25" t="s">
        <v>97</v>
      </c>
      <c r="AB2" s="25" t="s">
        <v>98</v>
      </c>
      <c r="AC2" s="25" t="s">
        <v>99</v>
      </c>
      <c r="AD2" s="25" t="s">
        <v>100</v>
      </c>
      <c r="AE2" s="25" t="s">
        <v>105</v>
      </c>
      <c r="AF2" s="25" t="s">
        <v>106</v>
      </c>
      <c r="AG2" s="25" t="s">
        <v>107</v>
      </c>
      <c r="AH2" s="25" t="s">
        <v>108</v>
      </c>
      <c r="AI2" s="25" t="s">
        <v>109</v>
      </c>
      <c r="AJ2" s="25" t="s">
        <v>110</v>
      </c>
      <c r="AK2" s="25" t="s">
        <v>111</v>
      </c>
      <c r="AL2" s="25" t="s">
        <v>112</v>
      </c>
      <c r="AM2" s="25" t="s">
        <v>113</v>
      </c>
      <c r="AN2" s="25" t="s">
        <v>114</v>
      </c>
      <c r="AO2" s="25" t="s">
        <v>115</v>
      </c>
      <c r="AP2" s="25" t="s">
        <v>116</v>
      </c>
      <c r="AQ2" s="25" t="s">
        <v>116</v>
      </c>
      <c r="AR2" s="25" t="s">
        <v>117</v>
      </c>
      <c r="AS2" s="25" t="s">
        <v>118</v>
      </c>
      <c r="AT2" s="25" t="s">
        <v>119</v>
      </c>
      <c r="AU2" s="25" t="s">
        <v>120</v>
      </c>
      <c r="AV2" s="25" t="s">
        <v>121</v>
      </c>
      <c r="AW2" s="25" t="s">
        <v>122</v>
      </c>
      <c r="AX2" s="25" t="s">
        <v>123</v>
      </c>
      <c r="AY2" s="25" t="s">
        <v>124</v>
      </c>
      <c r="AZ2" s="25" t="s">
        <v>126</v>
      </c>
      <c r="BA2" s="25" t="s">
        <v>127</v>
      </c>
      <c r="BB2" s="25" t="s">
        <v>128</v>
      </c>
      <c r="BC2" s="25" t="s">
        <v>129</v>
      </c>
      <c r="BD2" s="25" t="s">
        <v>130</v>
      </c>
      <c r="BE2" s="25" t="s">
        <v>131</v>
      </c>
      <c r="BF2" s="25" t="s">
        <v>134</v>
      </c>
      <c r="BG2" s="25" t="s">
        <v>135</v>
      </c>
      <c r="BH2" s="25" t="s">
        <v>136</v>
      </c>
      <c r="BI2" s="25" t="s">
        <v>137</v>
      </c>
      <c r="BJ2" s="25" t="s">
        <v>139</v>
      </c>
      <c r="BK2" s="25" t="s">
        <v>141</v>
      </c>
      <c r="BL2" s="25" t="s">
        <v>142</v>
      </c>
      <c r="BM2" s="25" t="s">
        <v>143</v>
      </c>
      <c r="BN2" s="25" t="s">
        <v>144</v>
      </c>
      <c r="BO2" s="25" t="s">
        <v>145</v>
      </c>
      <c r="BP2" s="25" t="s">
        <v>146</v>
      </c>
      <c r="BQ2" s="25" t="s">
        <v>148</v>
      </c>
      <c r="BR2" s="25" t="s">
        <v>149</v>
      </c>
      <c r="BS2" s="25" t="s">
        <v>160</v>
      </c>
      <c r="BT2" s="25" t="s">
        <v>161</v>
      </c>
      <c r="BU2" s="25" t="s">
        <v>162</v>
      </c>
      <c r="BV2" s="25" t="s">
        <v>163</v>
      </c>
      <c r="BW2" s="25" t="s">
        <v>166</v>
      </c>
      <c r="BX2" s="25" t="s">
        <v>167</v>
      </c>
      <c r="BY2" s="25" t="s">
        <v>168</v>
      </c>
      <c r="BZ2" s="25" t="s">
        <v>169</v>
      </c>
      <c r="CA2" s="25" t="s">
        <v>170</v>
      </c>
      <c r="CB2" s="25" t="s">
        <v>171</v>
      </c>
      <c r="CC2" s="25" t="s">
        <v>172</v>
      </c>
      <c r="CD2" s="25" t="s">
        <v>174</v>
      </c>
      <c r="CE2" s="25" t="s">
        <v>175</v>
      </c>
      <c r="CF2" s="25" t="s">
        <v>176</v>
      </c>
      <c r="CG2" s="25" t="s">
        <v>177</v>
      </c>
      <c r="CH2" s="25" t="s">
        <v>178</v>
      </c>
      <c r="CI2" s="25" t="s">
        <v>180</v>
      </c>
      <c r="CJ2" s="25" t="s">
        <v>181</v>
      </c>
      <c r="CK2" s="25" t="s">
        <v>182</v>
      </c>
      <c r="CL2" s="25" t="s">
        <v>183</v>
      </c>
      <c r="CM2" s="25" t="s">
        <v>184</v>
      </c>
      <c r="CN2" s="25" t="s">
        <v>185</v>
      </c>
      <c r="CO2" s="25" t="s">
        <v>185</v>
      </c>
      <c r="CP2" s="25" t="s">
        <v>185</v>
      </c>
      <c r="CQ2" s="25" t="s">
        <v>191</v>
      </c>
      <c r="CR2" s="25" t="s">
        <v>192</v>
      </c>
      <c r="CS2" s="25" t="s">
        <v>197</v>
      </c>
      <c r="CT2" s="25" t="s">
        <v>198</v>
      </c>
      <c r="CU2" s="25" t="s">
        <v>200</v>
      </c>
      <c r="CV2" s="25" t="s">
        <v>201</v>
      </c>
      <c r="CW2" s="25" t="s">
        <v>202</v>
      </c>
      <c r="CX2" s="25" t="s">
        <v>203</v>
      </c>
      <c r="CY2" s="25" t="s">
        <v>205</v>
      </c>
      <c r="CZ2" s="25" t="s">
        <v>206</v>
      </c>
      <c r="DA2" s="25" t="s">
        <v>207</v>
      </c>
      <c r="DB2" s="25" t="s">
        <v>209</v>
      </c>
      <c r="DC2" s="25" t="s">
        <v>211</v>
      </c>
      <c r="DD2" s="25" t="s">
        <v>210</v>
      </c>
      <c r="DE2" s="25"/>
      <c r="DF2" s="25"/>
      <c r="DG2" s="43" t="s">
        <v>54</v>
      </c>
      <c r="DH2" s="54" t="s">
        <v>55</v>
      </c>
      <c r="DI2" s="44" t="s">
        <v>56</v>
      </c>
      <c r="DJ2" s="45" t="s">
        <v>57</v>
      </c>
      <c r="DK2" s="19" t="s">
        <v>58</v>
      </c>
      <c r="DM2" s="8"/>
      <c r="DN2" s="8"/>
      <c r="DO2" s="8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</row>
    <row r="3" spans="1:1015" ht="39" customHeight="1">
      <c r="A3" s="24">
        <v>1</v>
      </c>
      <c r="B3" s="9"/>
      <c r="C3" s="63" t="s">
        <v>19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>
        <v>17</v>
      </c>
      <c r="W3" s="16"/>
      <c r="X3" s="16"/>
      <c r="Y3" s="16"/>
      <c r="Z3" s="16"/>
      <c r="AA3" s="16"/>
      <c r="AB3" s="16">
        <v>11</v>
      </c>
      <c r="AC3" s="16"/>
      <c r="AD3" s="16">
        <v>13</v>
      </c>
      <c r="AE3" s="16"/>
      <c r="AF3" s="16">
        <v>8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>
        <v>9</v>
      </c>
      <c r="AY3" s="16"/>
      <c r="AZ3" s="16"/>
      <c r="BA3" s="16"/>
      <c r="BB3" s="16"/>
      <c r="BC3" s="16"/>
      <c r="BD3" s="16"/>
      <c r="BE3" s="16">
        <v>15</v>
      </c>
      <c r="BF3" s="16"/>
      <c r="BG3" s="16"/>
      <c r="BH3" s="16"/>
      <c r="BI3" s="16"/>
      <c r="BJ3" s="16">
        <v>9</v>
      </c>
      <c r="BK3" s="16"/>
      <c r="BL3" s="16"/>
      <c r="BM3" s="16"/>
      <c r="BN3" s="16"/>
      <c r="BO3" s="16"/>
      <c r="BP3" s="16">
        <v>16</v>
      </c>
      <c r="BQ3" s="16"/>
      <c r="BR3" s="16"/>
      <c r="BS3" s="16"/>
      <c r="BT3" s="16"/>
      <c r="BU3" s="16">
        <v>2</v>
      </c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>
        <v>14</v>
      </c>
      <c r="CI3" s="16"/>
      <c r="CJ3" s="16"/>
      <c r="CK3" s="16"/>
      <c r="CL3" s="16"/>
      <c r="CM3" s="16"/>
      <c r="CN3" s="16"/>
      <c r="CO3" s="16"/>
      <c r="CP3" s="16">
        <v>15</v>
      </c>
      <c r="CQ3" s="16"/>
      <c r="CR3" s="16"/>
      <c r="CS3" s="16"/>
      <c r="CT3" s="16">
        <v>17</v>
      </c>
      <c r="CU3" s="16"/>
      <c r="CV3" s="16"/>
      <c r="CW3" s="16"/>
      <c r="CX3" s="16"/>
      <c r="CY3" s="16"/>
      <c r="CZ3" s="16"/>
      <c r="DA3" s="16">
        <v>8</v>
      </c>
      <c r="DB3" s="16"/>
      <c r="DC3" s="16"/>
      <c r="DD3" s="16"/>
      <c r="DE3" s="16"/>
      <c r="DF3" s="16"/>
      <c r="DG3" s="17">
        <f t="shared" ref="DG3:DG34" si="0">SUM(D3:DF3)</f>
        <v>154</v>
      </c>
      <c r="DH3" s="52" t="s">
        <v>150</v>
      </c>
      <c r="DI3" s="20">
        <f>+$DG$3-DG3</f>
        <v>0</v>
      </c>
      <c r="DJ3" s="18">
        <f t="shared" ref="DJ3:DJ34" si="1">COUNTA(D3:DF3)</f>
        <v>13</v>
      </c>
      <c r="DK3" s="19">
        <f t="shared" ref="DK3:DK34" si="2">+DG3/DJ3</f>
        <v>11.846153846153847</v>
      </c>
      <c r="DL3" s="28"/>
      <c r="DM3" s="11" t="s">
        <v>2</v>
      </c>
      <c r="DN3" s="12"/>
    </row>
    <row r="4" spans="1:1015" ht="39" customHeight="1">
      <c r="A4" s="24">
        <v>2</v>
      </c>
      <c r="B4" s="13"/>
      <c r="C4" s="50" t="s">
        <v>23</v>
      </c>
      <c r="D4" s="16"/>
      <c r="E4" s="16"/>
      <c r="F4" s="16"/>
      <c r="G4" s="16"/>
      <c r="H4" s="16">
        <v>7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>
        <v>18</v>
      </c>
      <c r="W4" s="16"/>
      <c r="X4" s="16"/>
      <c r="Y4" s="16"/>
      <c r="Z4" s="16"/>
      <c r="AA4" s="16"/>
      <c r="AB4" s="16">
        <v>9</v>
      </c>
      <c r="AC4" s="16"/>
      <c r="AD4" s="16">
        <v>12</v>
      </c>
      <c r="AE4" s="16"/>
      <c r="AF4" s="16">
        <v>5</v>
      </c>
      <c r="AG4" s="16"/>
      <c r="AH4" s="16">
        <v>4</v>
      </c>
      <c r="AI4" s="16"/>
      <c r="AJ4" s="16"/>
      <c r="AK4" s="16">
        <v>6</v>
      </c>
      <c r="AL4" s="16"/>
      <c r="AM4" s="16"/>
      <c r="AN4" s="16"/>
      <c r="AO4" s="16"/>
      <c r="AP4" s="16"/>
      <c r="AQ4" s="16">
        <v>8</v>
      </c>
      <c r="AR4" s="16"/>
      <c r="AS4" s="16"/>
      <c r="AT4" s="16"/>
      <c r="AU4" s="16"/>
      <c r="AV4" s="16"/>
      <c r="AW4" s="16"/>
      <c r="AX4" s="16">
        <v>7</v>
      </c>
      <c r="AY4" s="16"/>
      <c r="AZ4" s="16"/>
      <c r="BA4" s="16"/>
      <c r="BB4" s="16"/>
      <c r="BC4" s="16"/>
      <c r="BD4" s="16"/>
      <c r="BE4" s="16">
        <v>13</v>
      </c>
      <c r="BF4" s="16"/>
      <c r="BG4" s="16"/>
      <c r="BH4" s="16"/>
      <c r="BI4" s="16"/>
      <c r="BJ4" s="16">
        <v>8</v>
      </c>
      <c r="BK4" s="16"/>
      <c r="BL4" s="16"/>
      <c r="BM4" s="16"/>
      <c r="BN4" s="16"/>
      <c r="BO4" s="16">
        <v>11</v>
      </c>
      <c r="BP4" s="16"/>
      <c r="BQ4" s="16"/>
      <c r="BR4" s="16"/>
      <c r="BS4" s="16"/>
      <c r="BT4" s="16"/>
      <c r="BU4" s="16">
        <v>1</v>
      </c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>
        <v>10</v>
      </c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>
        <v>16</v>
      </c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7">
        <f t="shared" si="0"/>
        <v>135</v>
      </c>
      <c r="DH4" s="55" t="s">
        <v>59</v>
      </c>
      <c r="DI4" s="26" t="s">
        <v>1</v>
      </c>
      <c r="DJ4" s="18">
        <f t="shared" si="1"/>
        <v>15</v>
      </c>
      <c r="DK4" s="19">
        <f t="shared" si="2"/>
        <v>9</v>
      </c>
      <c r="DL4" s="29" t="s">
        <v>3</v>
      </c>
      <c r="DM4" s="33">
        <v>63</v>
      </c>
      <c r="DN4" s="33"/>
    </row>
    <row r="5" spans="1:1015" ht="39" customHeight="1">
      <c r="A5" s="24">
        <v>3</v>
      </c>
      <c r="B5" s="9"/>
      <c r="C5" s="50" t="s">
        <v>157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20</v>
      </c>
      <c r="W5" s="16"/>
      <c r="X5" s="16"/>
      <c r="Y5" s="16"/>
      <c r="Z5" s="16"/>
      <c r="AA5" s="16"/>
      <c r="AB5" s="16">
        <v>12</v>
      </c>
      <c r="AC5" s="16"/>
      <c r="AD5" s="16">
        <v>15</v>
      </c>
      <c r="AE5" s="16"/>
      <c r="AF5" s="16"/>
      <c r="AG5" s="16"/>
      <c r="AH5" s="16"/>
      <c r="AI5" s="16"/>
      <c r="AJ5" s="16"/>
      <c r="AK5" s="16"/>
      <c r="AL5" s="16">
        <v>4</v>
      </c>
      <c r="AM5" s="16"/>
      <c r="AN5" s="16"/>
      <c r="AO5" s="16"/>
      <c r="AP5" s="16"/>
      <c r="AQ5" s="16"/>
      <c r="AR5" s="16"/>
      <c r="AS5" s="16"/>
      <c r="AT5" s="16">
        <v>1</v>
      </c>
      <c r="AU5" s="16"/>
      <c r="AV5" s="16"/>
      <c r="AW5" s="16"/>
      <c r="AX5" s="16">
        <v>12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>
        <v>11</v>
      </c>
      <c r="BK5" s="16"/>
      <c r="BL5" s="16"/>
      <c r="BM5" s="16"/>
      <c r="BN5" s="16"/>
      <c r="BO5" s="16"/>
      <c r="BP5" s="16">
        <v>17</v>
      </c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>
        <v>15</v>
      </c>
      <c r="CI5" s="16"/>
      <c r="CJ5" s="16"/>
      <c r="CK5" s="16"/>
      <c r="CL5" s="16"/>
      <c r="CM5" s="16"/>
      <c r="CN5" s="16"/>
      <c r="CO5" s="16"/>
      <c r="CP5" s="16">
        <v>17</v>
      </c>
      <c r="CQ5" s="16"/>
      <c r="CR5" s="16"/>
      <c r="CS5" s="16"/>
      <c r="CT5" s="16"/>
      <c r="CU5" s="16"/>
      <c r="CV5" s="16"/>
      <c r="CW5" s="16"/>
      <c r="CX5" s="16"/>
      <c r="CY5" s="16"/>
      <c r="CZ5" s="16">
        <v>2</v>
      </c>
      <c r="DA5" s="16"/>
      <c r="DB5" s="16"/>
      <c r="DC5" s="16"/>
      <c r="DD5" s="16"/>
      <c r="DE5" s="16"/>
      <c r="DF5" s="16"/>
      <c r="DG5" s="17">
        <f t="shared" si="0"/>
        <v>126</v>
      </c>
      <c r="DH5" s="52" t="s">
        <v>66</v>
      </c>
      <c r="DI5" s="20">
        <f t="shared" ref="DI5:DI23" si="3">+$DG$3-DG5</f>
        <v>28</v>
      </c>
      <c r="DJ5" s="18">
        <f t="shared" si="1"/>
        <v>11</v>
      </c>
      <c r="DK5" s="19">
        <f t="shared" si="2"/>
        <v>11.454545454545455</v>
      </c>
      <c r="DL5" s="29" t="s">
        <v>4</v>
      </c>
      <c r="DM5" s="33">
        <f>+DG91</f>
        <v>105</v>
      </c>
      <c r="DN5" s="33"/>
    </row>
    <row r="6" spans="1:1015" ht="39" customHeight="1">
      <c r="A6" s="24">
        <v>4</v>
      </c>
      <c r="B6" s="9"/>
      <c r="C6" s="50" t="s">
        <v>20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v>21</v>
      </c>
      <c r="W6" s="16"/>
      <c r="X6" s="16"/>
      <c r="Y6" s="16"/>
      <c r="Z6" s="16"/>
      <c r="AA6" s="16"/>
      <c r="AB6" s="16">
        <v>13</v>
      </c>
      <c r="AC6" s="16"/>
      <c r="AD6" s="16">
        <v>16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>
        <v>10</v>
      </c>
      <c r="AR6" s="16"/>
      <c r="AS6" s="16"/>
      <c r="AT6" s="16"/>
      <c r="AU6" s="16"/>
      <c r="AV6" s="16"/>
      <c r="AW6" s="16"/>
      <c r="AX6" s="16">
        <v>10</v>
      </c>
      <c r="AY6" s="16"/>
      <c r="AZ6" s="16"/>
      <c r="BA6" s="16"/>
      <c r="BB6" s="16"/>
      <c r="BC6" s="16"/>
      <c r="BD6" s="16"/>
      <c r="BE6" s="16">
        <v>14</v>
      </c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>
        <v>13</v>
      </c>
      <c r="BY6" s="16"/>
      <c r="BZ6" s="16"/>
      <c r="CA6" s="16"/>
      <c r="CB6" s="16"/>
      <c r="CC6" s="16"/>
      <c r="CD6" s="16"/>
      <c r="CE6" s="16">
        <v>1</v>
      </c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>
        <v>22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7">
        <f t="shared" si="0"/>
        <v>120</v>
      </c>
      <c r="DH6" s="52"/>
      <c r="DI6" s="20">
        <f t="shared" si="3"/>
        <v>34</v>
      </c>
      <c r="DJ6" s="18">
        <f t="shared" si="1"/>
        <v>9</v>
      </c>
      <c r="DK6" s="19">
        <f t="shared" si="2"/>
        <v>13.333333333333334</v>
      </c>
      <c r="DL6" s="30" t="s">
        <v>5</v>
      </c>
      <c r="DM6" s="40">
        <f>+DM4*DM5</f>
        <v>6615</v>
      </c>
      <c r="DN6" s="33"/>
    </row>
    <row r="7" spans="1:1015" ht="39" customHeight="1">
      <c r="A7" s="24">
        <v>5</v>
      </c>
      <c r="B7" s="13"/>
      <c r="C7" s="50" t="s">
        <v>101</v>
      </c>
      <c r="D7" s="16"/>
      <c r="E7" s="16"/>
      <c r="F7" s="16"/>
      <c r="G7" s="16"/>
      <c r="H7" s="16">
        <f>6+1</f>
        <v>7</v>
      </c>
      <c r="I7" s="16"/>
      <c r="J7" s="16"/>
      <c r="K7" s="16"/>
      <c r="L7" s="16">
        <f>17+1</f>
        <v>18</v>
      </c>
      <c r="M7" s="16">
        <f>1+1</f>
        <v>2</v>
      </c>
      <c r="N7" s="16"/>
      <c r="O7" s="16"/>
      <c r="P7" s="16"/>
      <c r="Q7" s="16"/>
      <c r="R7" s="16">
        <f>5+1</f>
        <v>6</v>
      </c>
      <c r="S7" s="16"/>
      <c r="T7" s="16"/>
      <c r="U7" s="16"/>
      <c r="V7" s="16"/>
      <c r="W7" s="16"/>
      <c r="X7" s="16"/>
      <c r="Y7" s="16">
        <f>11+1</f>
        <v>12</v>
      </c>
      <c r="Z7" s="16">
        <f>1+1</f>
        <v>2</v>
      </c>
      <c r="AA7" s="16"/>
      <c r="AB7" s="16"/>
      <c r="AC7" s="16">
        <f>1+1</f>
        <v>2</v>
      </c>
      <c r="AD7" s="16">
        <f>9+1</f>
        <v>10</v>
      </c>
      <c r="AE7" s="16">
        <f>4+1</f>
        <v>5</v>
      </c>
      <c r="AF7" s="16"/>
      <c r="AG7" s="16">
        <f>1+1</f>
        <v>2</v>
      </c>
      <c r="AH7" s="16">
        <f>3+1</f>
        <v>4</v>
      </c>
      <c r="AI7" s="16"/>
      <c r="AJ7" s="16">
        <f>1+1</f>
        <v>2</v>
      </c>
      <c r="AK7" s="16">
        <f>5+1</f>
        <v>6</v>
      </c>
      <c r="AL7" s="16">
        <f>1+1</f>
        <v>2</v>
      </c>
      <c r="AM7" s="16"/>
      <c r="AN7" s="16"/>
      <c r="AO7" s="16"/>
      <c r="AP7" s="16"/>
      <c r="AQ7" s="16"/>
      <c r="AR7" s="16">
        <v>3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>
        <f>3+1</f>
        <v>4</v>
      </c>
      <c r="BG7" s="16"/>
      <c r="BH7" s="16"/>
      <c r="BI7" s="16"/>
      <c r="BJ7" s="16"/>
      <c r="BK7" s="16">
        <f>7+1</f>
        <v>8</v>
      </c>
      <c r="BL7" s="16"/>
      <c r="BM7" s="16">
        <f>2+1</f>
        <v>3</v>
      </c>
      <c r="BN7" s="16"/>
      <c r="BO7" s="16"/>
      <c r="BP7" s="16"/>
      <c r="BQ7" s="16"/>
      <c r="BR7" s="16"/>
      <c r="BS7" s="16">
        <f>2+1</f>
        <v>3</v>
      </c>
      <c r="BT7" s="16"/>
      <c r="BU7" s="16"/>
      <c r="BV7" s="16"/>
      <c r="BW7" s="16"/>
      <c r="BX7" s="16"/>
      <c r="BY7" s="16">
        <v>1</v>
      </c>
      <c r="BZ7" s="16"/>
      <c r="CA7" s="16"/>
      <c r="CB7" s="16"/>
      <c r="CC7" s="16"/>
      <c r="CD7" s="16"/>
      <c r="CE7" s="16"/>
      <c r="CF7" s="16"/>
      <c r="CG7" s="16"/>
      <c r="CH7" s="16">
        <f>5+1</f>
        <v>6</v>
      </c>
      <c r="CI7" s="16"/>
      <c r="CJ7" s="16">
        <v>1</v>
      </c>
      <c r="CK7" s="16"/>
      <c r="CL7" s="16"/>
      <c r="CM7" s="16"/>
      <c r="CN7" s="16"/>
      <c r="CO7" s="16"/>
      <c r="CP7" s="16"/>
      <c r="CQ7" s="16">
        <v>2</v>
      </c>
      <c r="CR7" s="16">
        <f>4+1</f>
        <v>5</v>
      </c>
      <c r="CS7" s="16"/>
      <c r="CT7" s="16"/>
      <c r="CU7" s="16"/>
      <c r="CV7" s="16"/>
      <c r="CW7" s="16"/>
      <c r="CX7" s="16"/>
      <c r="CY7" s="16">
        <v>1</v>
      </c>
      <c r="CZ7" s="16"/>
      <c r="DA7" s="16"/>
      <c r="DB7" s="16"/>
      <c r="DC7" s="16"/>
      <c r="DD7" s="16"/>
      <c r="DE7" s="16"/>
      <c r="DF7" s="16"/>
      <c r="DG7" s="17">
        <f t="shared" si="0"/>
        <v>117</v>
      </c>
      <c r="DH7" s="55" t="s">
        <v>151</v>
      </c>
      <c r="DI7" s="20">
        <f t="shared" si="3"/>
        <v>37</v>
      </c>
      <c r="DJ7" s="18">
        <f t="shared" si="1"/>
        <v>25</v>
      </c>
      <c r="DK7" s="19">
        <f t="shared" si="2"/>
        <v>4.68</v>
      </c>
      <c r="DL7" s="31" t="s">
        <v>14</v>
      </c>
      <c r="DM7" s="33" t="s">
        <v>0</v>
      </c>
      <c r="DN7" s="33">
        <v>29</v>
      </c>
    </row>
    <row r="8" spans="1:1015" ht="39" customHeight="1">
      <c r="A8" s="24">
        <v>6</v>
      </c>
      <c r="B8" s="9"/>
      <c r="C8" s="50" t="s">
        <v>102</v>
      </c>
      <c r="D8" s="16"/>
      <c r="E8" s="16"/>
      <c r="F8" s="16"/>
      <c r="G8" s="16"/>
      <c r="H8" s="16"/>
      <c r="I8" s="16"/>
      <c r="J8" s="16">
        <v>9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24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>
        <v>7</v>
      </c>
      <c r="AO8" s="16"/>
      <c r="AP8" s="16"/>
      <c r="AQ8" s="16"/>
      <c r="AR8" s="16"/>
      <c r="AS8" s="16"/>
      <c r="AT8" s="16"/>
      <c r="AU8" s="16"/>
      <c r="AV8" s="16"/>
      <c r="AW8" s="16"/>
      <c r="AX8" s="16">
        <v>14</v>
      </c>
      <c r="AY8" s="16"/>
      <c r="AZ8" s="16"/>
      <c r="BA8" s="16"/>
      <c r="BB8" s="16"/>
      <c r="BC8" s="16"/>
      <c r="BD8" s="16"/>
      <c r="BE8" s="16">
        <v>17</v>
      </c>
      <c r="BF8" s="16"/>
      <c r="BG8" s="16">
        <v>6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>
        <v>14</v>
      </c>
      <c r="BY8" s="16"/>
      <c r="BZ8" s="16"/>
      <c r="CA8" s="16"/>
      <c r="CB8" s="16"/>
      <c r="CC8" s="16"/>
      <c r="CD8" s="16"/>
      <c r="CE8" s="16">
        <v>4</v>
      </c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7">
        <f t="shared" si="0"/>
        <v>95</v>
      </c>
      <c r="DH8" s="55"/>
      <c r="DI8" s="20">
        <f t="shared" si="3"/>
        <v>59</v>
      </c>
      <c r="DJ8" s="18">
        <f t="shared" si="1"/>
        <v>8</v>
      </c>
      <c r="DK8" s="19">
        <f t="shared" si="2"/>
        <v>11.875</v>
      </c>
      <c r="DL8" s="30"/>
      <c r="DM8" s="33" t="s">
        <v>6</v>
      </c>
      <c r="DN8" s="33">
        <v>26</v>
      </c>
    </row>
    <row r="9" spans="1:1015" ht="39" customHeight="1">
      <c r="A9" s="24">
        <v>7</v>
      </c>
      <c r="B9" s="13"/>
      <c r="C9" s="50" t="s">
        <v>45</v>
      </c>
      <c r="D9" s="16"/>
      <c r="E9" s="16"/>
      <c r="F9" s="16"/>
      <c r="G9" s="16"/>
      <c r="H9" s="16"/>
      <c r="I9" s="16"/>
      <c r="J9" s="16">
        <v>8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v>22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>
        <v>2</v>
      </c>
      <c r="AV9" s="16"/>
      <c r="AW9" s="16"/>
      <c r="AX9" s="16"/>
      <c r="AY9" s="16"/>
      <c r="AZ9" s="16">
        <v>1</v>
      </c>
      <c r="BA9" s="16"/>
      <c r="BB9" s="16"/>
      <c r="BC9" s="16"/>
      <c r="BD9" s="16"/>
      <c r="BE9" s="16">
        <v>11</v>
      </c>
      <c r="BF9" s="16"/>
      <c r="BG9" s="16"/>
      <c r="BH9" s="16"/>
      <c r="BI9" s="16"/>
      <c r="BJ9" s="16">
        <f>14+1</f>
        <v>15</v>
      </c>
      <c r="BK9" s="16"/>
      <c r="BL9" s="16"/>
      <c r="BM9" s="16"/>
      <c r="BN9" s="16">
        <v>1</v>
      </c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>
        <v>3</v>
      </c>
      <c r="CF9" s="16"/>
      <c r="CG9" s="16"/>
      <c r="CH9" s="16"/>
      <c r="CI9" s="16"/>
      <c r="CJ9" s="16"/>
      <c r="CK9" s="16">
        <v>2</v>
      </c>
      <c r="CL9" s="16"/>
      <c r="CM9" s="16"/>
      <c r="CN9" s="16"/>
      <c r="CO9" s="16"/>
      <c r="CP9" s="16"/>
      <c r="CQ9" s="16"/>
      <c r="CR9" s="16"/>
      <c r="CS9" s="16"/>
      <c r="CT9" s="16"/>
      <c r="CU9" s="16">
        <v>24</v>
      </c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7">
        <f t="shared" si="0"/>
        <v>89</v>
      </c>
      <c r="DH9" s="22"/>
      <c r="DI9" s="20">
        <f t="shared" si="3"/>
        <v>65</v>
      </c>
      <c r="DJ9" s="18">
        <f t="shared" si="1"/>
        <v>10</v>
      </c>
      <c r="DK9" s="19">
        <f t="shared" si="2"/>
        <v>8.9</v>
      </c>
      <c r="DL9" s="30"/>
      <c r="DM9" s="46" t="s">
        <v>61</v>
      </c>
      <c r="DN9" s="33">
        <v>14</v>
      </c>
    </row>
    <row r="10" spans="1:1015" ht="39" customHeight="1">
      <c r="A10" s="24">
        <v>8</v>
      </c>
      <c r="B10" s="9"/>
      <c r="C10" s="62" t="s">
        <v>50</v>
      </c>
      <c r="D10" s="2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v>14</v>
      </c>
      <c r="W10" s="16"/>
      <c r="X10" s="16"/>
      <c r="Y10" s="16"/>
      <c r="Z10" s="16"/>
      <c r="AA10" s="16"/>
      <c r="AB10" s="16">
        <v>8</v>
      </c>
      <c r="AC10" s="16"/>
      <c r="AD10" s="16">
        <f>10+1</f>
        <v>11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9</v>
      </c>
      <c r="AR10" s="16"/>
      <c r="AS10" s="16"/>
      <c r="AT10" s="16"/>
      <c r="AU10" s="16"/>
      <c r="AV10" s="16"/>
      <c r="AW10" s="16"/>
      <c r="AX10" s="16">
        <v>6</v>
      </c>
      <c r="AY10" s="16"/>
      <c r="AZ10" s="16"/>
      <c r="BA10" s="16"/>
      <c r="BB10" s="16"/>
      <c r="BC10" s="16"/>
      <c r="BD10" s="16"/>
      <c r="BE10" s="16">
        <v>12</v>
      </c>
      <c r="BF10" s="16"/>
      <c r="BG10" s="16"/>
      <c r="BH10" s="16"/>
      <c r="BI10" s="16"/>
      <c r="BJ10" s="16">
        <f>3+1</f>
        <v>4</v>
      </c>
      <c r="BK10" s="16"/>
      <c r="BL10" s="16"/>
      <c r="BM10" s="16"/>
      <c r="BN10" s="16"/>
      <c r="BO10" s="16">
        <f>8+1</f>
        <v>9</v>
      </c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>
        <f>4+1</f>
        <v>5</v>
      </c>
      <c r="CI10" s="16"/>
      <c r="CJ10" s="16"/>
      <c r="CK10" s="16"/>
      <c r="CL10" s="16">
        <f>4+1</f>
        <v>5</v>
      </c>
      <c r="CM10" s="16"/>
      <c r="CN10" s="16"/>
      <c r="CO10" s="16"/>
      <c r="CP10" s="16"/>
      <c r="CQ10" s="16"/>
      <c r="CR10" s="16">
        <f>5+1</f>
        <v>6</v>
      </c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7">
        <f t="shared" si="0"/>
        <v>89</v>
      </c>
      <c r="DH10" s="64" t="s">
        <v>63</v>
      </c>
      <c r="DI10" s="20">
        <f t="shared" si="3"/>
        <v>65</v>
      </c>
      <c r="DJ10" s="18">
        <f t="shared" si="1"/>
        <v>11</v>
      </c>
      <c r="DK10" s="19">
        <f t="shared" si="2"/>
        <v>8.0909090909090917</v>
      </c>
      <c r="DL10" s="30"/>
      <c r="DM10" s="33"/>
      <c r="DN10" s="33"/>
    </row>
    <row r="11" spans="1:1015" ht="39" customHeight="1">
      <c r="A11" s="24">
        <v>9</v>
      </c>
      <c r="B11" s="9"/>
      <c r="C11" s="50" t="s">
        <v>152</v>
      </c>
      <c r="D11" s="2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v>23</v>
      </c>
      <c r="W11" s="16"/>
      <c r="X11" s="16"/>
      <c r="Y11" s="16"/>
      <c r="Z11" s="16"/>
      <c r="AA11" s="16"/>
      <c r="AB11" s="16"/>
      <c r="AC11" s="16"/>
      <c r="AD11" s="16"/>
      <c r="AE11" s="16"/>
      <c r="AF11" s="16">
        <v>7</v>
      </c>
      <c r="AG11" s="16"/>
      <c r="AH11" s="16"/>
      <c r="AI11" s="16"/>
      <c r="AJ11" s="16"/>
      <c r="AK11" s="16"/>
      <c r="AL11" s="16"/>
      <c r="AM11" s="16"/>
      <c r="AN11" s="16"/>
      <c r="AO11" s="16">
        <v>8</v>
      </c>
      <c r="AP11" s="16"/>
      <c r="AQ11" s="16">
        <v>12</v>
      </c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>
        <v>1</v>
      </c>
      <c r="BD11" s="16"/>
      <c r="BE11" s="16"/>
      <c r="BF11" s="16"/>
      <c r="BG11" s="16"/>
      <c r="BH11" s="16">
        <v>1</v>
      </c>
      <c r="BI11" s="16"/>
      <c r="BJ11" s="16">
        <v>12</v>
      </c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>
        <v>2</v>
      </c>
      <c r="CB11" s="16"/>
      <c r="CC11" s="16"/>
      <c r="CD11" s="16"/>
      <c r="CE11" s="16"/>
      <c r="CF11" s="16"/>
      <c r="CG11" s="16"/>
      <c r="CH11" s="16">
        <v>16</v>
      </c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>
        <v>1</v>
      </c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7">
        <f t="shared" si="0"/>
        <v>83</v>
      </c>
      <c r="DH11" s="56"/>
      <c r="DI11" s="20">
        <f t="shared" si="3"/>
        <v>71</v>
      </c>
      <c r="DJ11" s="18">
        <f t="shared" si="1"/>
        <v>10</v>
      </c>
      <c r="DK11" s="19">
        <f t="shared" si="2"/>
        <v>8.3000000000000007</v>
      </c>
      <c r="DL11" s="41" t="s">
        <v>18</v>
      </c>
      <c r="DN11" s="41"/>
    </row>
    <row r="12" spans="1:1015" ht="39" customHeight="1">
      <c r="A12" s="24">
        <v>10</v>
      </c>
      <c r="B12" s="9"/>
      <c r="C12" s="63" t="s">
        <v>21</v>
      </c>
      <c r="D12" s="16">
        <v>10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v>16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>
        <v>1</v>
      </c>
      <c r="CE12" s="16"/>
      <c r="CF12" s="16"/>
      <c r="CG12" s="16"/>
      <c r="CH12" s="16">
        <v>11</v>
      </c>
      <c r="CI12" s="16"/>
      <c r="CJ12" s="16"/>
      <c r="CK12" s="16"/>
      <c r="CL12" s="16"/>
      <c r="CM12" s="16">
        <v>5</v>
      </c>
      <c r="CN12" s="16"/>
      <c r="CO12" s="16"/>
      <c r="CP12" s="16"/>
      <c r="CQ12" s="16"/>
      <c r="CR12" s="16"/>
      <c r="CS12" s="16"/>
      <c r="CT12" s="16">
        <v>21</v>
      </c>
      <c r="CU12" s="16"/>
      <c r="CV12" s="16"/>
      <c r="CW12" s="16"/>
      <c r="CX12" s="16"/>
      <c r="CY12" s="16"/>
      <c r="CZ12" s="16"/>
      <c r="DA12" s="16"/>
      <c r="DB12" s="16"/>
      <c r="DC12" s="16">
        <v>10</v>
      </c>
      <c r="DD12" s="16"/>
      <c r="DE12" s="16"/>
      <c r="DF12" s="16"/>
      <c r="DG12" s="17">
        <f t="shared" si="0"/>
        <v>74</v>
      </c>
      <c r="DH12" s="55"/>
      <c r="DI12" s="20">
        <f t="shared" si="3"/>
        <v>80</v>
      </c>
      <c r="DJ12" s="18">
        <f t="shared" si="1"/>
        <v>7</v>
      </c>
      <c r="DK12" s="19">
        <f t="shared" si="2"/>
        <v>10.571428571428571</v>
      </c>
      <c r="DL12" s="41"/>
      <c r="DN12" s="41"/>
    </row>
    <row r="13" spans="1:1015" ht="39" customHeight="1">
      <c r="A13" s="24">
        <v>11</v>
      </c>
      <c r="B13" s="9"/>
      <c r="C13" s="62" t="s">
        <v>154</v>
      </c>
      <c r="D13" s="21"/>
      <c r="E13" s="16">
        <f>8+1</f>
        <v>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>
        <v>4</v>
      </c>
      <c r="AT13" s="16"/>
      <c r="AU13" s="16"/>
      <c r="AV13" s="16"/>
      <c r="AW13" s="16"/>
      <c r="AX13" s="16">
        <f>8+1</f>
        <v>9</v>
      </c>
      <c r="AY13" s="16"/>
      <c r="AZ13" s="16"/>
      <c r="BA13" s="16"/>
      <c r="BB13" s="16"/>
      <c r="BC13" s="16"/>
      <c r="BD13" s="16">
        <f>10+1</f>
        <v>11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>
        <v>10</v>
      </c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>
        <f>9+1</f>
        <v>10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>
        <f>18+1</f>
        <v>19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7">
        <f t="shared" si="0"/>
        <v>72</v>
      </c>
      <c r="DH13" s="64" t="s">
        <v>104</v>
      </c>
      <c r="DI13" s="20">
        <f t="shared" si="3"/>
        <v>82</v>
      </c>
      <c r="DJ13" s="18">
        <f t="shared" si="1"/>
        <v>7</v>
      </c>
      <c r="DK13" s="19">
        <f t="shared" si="2"/>
        <v>10.285714285714286</v>
      </c>
      <c r="DL13" s="32"/>
    </row>
    <row r="14" spans="1:1015" ht="39" customHeight="1">
      <c r="A14" s="24">
        <v>12</v>
      </c>
      <c r="B14" s="9"/>
      <c r="C14" s="50" t="s">
        <v>156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v>11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>
        <v>15</v>
      </c>
      <c r="BQ14" s="16"/>
      <c r="BR14" s="16"/>
      <c r="BS14" s="16"/>
      <c r="BT14" s="16"/>
      <c r="BU14" s="16"/>
      <c r="BV14" s="16"/>
      <c r="BW14" s="16">
        <v>12</v>
      </c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>
        <v>20</v>
      </c>
      <c r="CU14" s="16"/>
      <c r="CV14" s="16"/>
      <c r="CW14" s="16"/>
      <c r="CX14" s="16"/>
      <c r="CY14" s="16"/>
      <c r="CZ14" s="16"/>
      <c r="DA14" s="16"/>
      <c r="DB14" s="16"/>
      <c r="DC14" s="16"/>
      <c r="DD14" s="16">
        <v>11</v>
      </c>
      <c r="DE14" s="16"/>
      <c r="DF14" s="16"/>
      <c r="DG14" s="17">
        <f t="shared" si="0"/>
        <v>69</v>
      </c>
      <c r="DH14" s="58"/>
      <c r="DI14" s="20">
        <f t="shared" si="3"/>
        <v>85</v>
      </c>
      <c r="DJ14" s="18">
        <f t="shared" si="1"/>
        <v>5</v>
      </c>
      <c r="DK14" s="19">
        <f t="shared" si="2"/>
        <v>13.8</v>
      </c>
      <c r="DL14" s="32"/>
    </row>
    <row r="15" spans="1:1015" ht="39" customHeight="1">
      <c r="A15" s="24">
        <v>13</v>
      </c>
      <c r="B15" s="13"/>
      <c r="C15" s="63" t="s">
        <v>103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5</v>
      </c>
      <c r="O15" s="16"/>
      <c r="P15" s="16"/>
      <c r="Q15" s="16">
        <v>3</v>
      </c>
      <c r="R15" s="16"/>
      <c r="S15" s="16"/>
      <c r="T15" s="16"/>
      <c r="U15" s="16"/>
      <c r="V15" s="16"/>
      <c r="W15" s="16"/>
      <c r="X15" s="16">
        <v>10</v>
      </c>
      <c r="Y15" s="16"/>
      <c r="Z15" s="16"/>
      <c r="AA15" s="16"/>
      <c r="AB15" s="16"/>
      <c r="AC15" s="16"/>
      <c r="AD15" s="16">
        <v>14</v>
      </c>
      <c r="AE15" s="16"/>
      <c r="AF15" s="16"/>
      <c r="AG15" s="16"/>
      <c r="AH15" s="16"/>
      <c r="AI15" s="16"/>
      <c r="AJ15" s="16"/>
      <c r="AK15" s="16">
        <v>8</v>
      </c>
      <c r="AL15" s="16"/>
      <c r="AM15" s="16">
        <v>5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>
        <v>13</v>
      </c>
      <c r="AY15" s="16"/>
      <c r="AZ15" s="16"/>
      <c r="BA15" s="16"/>
      <c r="BB15" s="16"/>
      <c r="BC15" s="16"/>
      <c r="BD15" s="16"/>
      <c r="BE15" s="16"/>
      <c r="BF15" s="16">
        <v>5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>
        <v>1</v>
      </c>
      <c r="CH15" s="16"/>
      <c r="CI15" s="16"/>
      <c r="CJ15" s="16"/>
      <c r="CK15" s="16"/>
      <c r="CL15" s="16"/>
      <c r="CM15" s="16"/>
      <c r="CN15" s="16">
        <v>2</v>
      </c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7">
        <f t="shared" si="0"/>
        <v>66</v>
      </c>
      <c r="DH15" s="56"/>
      <c r="DI15" s="20">
        <f t="shared" si="3"/>
        <v>88</v>
      </c>
      <c r="DJ15" s="18">
        <f t="shared" si="1"/>
        <v>10</v>
      </c>
      <c r="DK15" s="19">
        <f t="shared" si="2"/>
        <v>6.6</v>
      </c>
      <c r="DL15" s="32"/>
    </row>
    <row r="16" spans="1:1015" ht="39" customHeight="1">
      <c r="A16" s="24">
        <v>14</v>
      </c>
      <c r="B16" s="13"/>
      <c r="C16" s="50" t="s">
        <v>140</v>
      </c>
      <c r="D16" s="2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>
        <v>10</v>
      </c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>
        <v>11</v>
      </c>
      <c r="BX16" s="16"/>
      <c r="BY16" s="16"/>
      <c r="BZ16" s="16">
        <v>1</v>
      </c>
      <c r="CA16" s="16"/>
      <c r="CB16" s="16"/>
      <c r="CC16" s="16"/>
      <c r="CD16" s="16"/>
      <c r="CE16" s="16"/>
      <c r="CF16" s="16"/>
      <c r="CG16" s="16"/>
      <c r="CH16" s="16"/>
      <c r="CI16" s="16">
        <v>17</v>
      </c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>
        <v>23</v>
      </c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7">
        <f t="shared" si="0"/>
        <v>62</v>
      </c>
      <c r="DH16" s="60"/>
      <c r="DI16" s="20">
        <f t="shared" si="3"/>
        <v>92</v>
      </c>
      <c r="DJ16" s="18">
        <f t="shared" si="1"/>
        <v>5</v>
      </c>
      <c r="DK16" s="19">
        <f t="shared" si="2"/>
        <v>12.4</v>
      </c>
      <c r="DL16" s="32"/>
    </row>
    <row r="17" spans="1:116" ht="39" customHeight="1">
      <c r="A17" s="24">
        <v>15</v>
      </c>
      <c r="B17" s="13"/>
      <c r="C17" s="50" t="s">
        <v>51</v>
      </c>
      <c r="D17" s="21"/>
      <c r="E17" s="16"/>
      <c r="F17" s="16"/>
      <c r="G17" s="16"/>
      <c r="H17" s="16"/>
      <c r="I17" s="16"/>
      <c r="J17" s="16"/>
      <c r="K17" s="16">
        <v>12</v>
      </c>
      <c r="L17" s="16"/>
      <c r="M17" s="16"/>
      <c r="N17" s="16"/>
      <c r="O17" s="16">
        <v>8</v>
      </c>
      <c r="P17" s="16"/>
      <c r="Q17" s="16"/>
      <c r="R17" s="16"/>
      <c r="S17" s="16"/>
      <c r="T17" s="16"/>
      <c r="U17" s="16">
        <v>10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>
        <v>4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>
        <v>10</v>
      </c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>
        <v>13</v>
      </c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7">
        <f t="shared" si="0"/>
        <v>57</v>
      </c>
      <c r="DH17" s="56"/>
      <c r="DI17" s="20">
        <f t="shared" si="3"/>
        <v>97</v>
      </c>
      <c r="DJ17" s="18">
        <f t="shared" si="1"/>
        <v>6</v>
      </c>
      <c r="DK17" s="19">
        <f t="shared" si="2"/>
        <v>9.5</v>
      </c>
      <c r="DL17" s="32"/>
    </row>
    <row r="18" spans="1:116" ht="39" customHeight="1">
      <c r="A18" s="24">
        <v>16</v>
      </c>
      <c r="B18" s="13"/>
      <c r="C18" s="50" t="s">
        <v>25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>
        <v>11</v>
      </c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>
        <v>8</v>
      </c>
      <c r="BJ18" s="16"/>
      <c r="BK18" s="16"/>
      <c r="BL18" s="16"/>
      <c r="BM18" s="16"/>
      <c r="BN18" s="16"/>
      <c r="BO18" s="16"/>
      <c r="BP18" s="16">
        <v>14</v>
      </c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>
        <v>5</v>
      </c>
      <c r="CG18" s="16"/>
      <c r="CH18" s="16">
        <v>8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>
        <v>7</v>
      </c>
      <c r="DB18" s="16"/>
      <c r="DC18" s="16"/>
      <c r="DD18" s="16"/>
      <c r="DE18" s="16"/>
      <c r="DF18" s="16"/>
      <c r="DG18" s="17">
        <f t="shared" si="0"/>
        <v>53</v>
      </c>
      <c r="DH18" s="59"/>
      <c r="DI18" s="20">
        <f t="shared" si="3"/>
        <v>101</v>
      </c>
      <c r="DJ18" s="18">
        <f t="shared" si="1"/>
        <v>6</v>
      </c>
      <c r="DK18" s="19">
        <f t="shared" si="2"/>
        <v>8.8333333333333339</v>
      </c>
      <c r="DL18" s="32"/>
    </row>
    <row r="19" spans="1:116" ht="39" customHeight="1">
      <c r="A19" s="24">
        <v>17</v>
      </c>
      <c r="B19" s="9"/>
      <c r="C19" s="50" t="s">
        <v>179</v>
      </c>
      <c r="D19" s="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>
        <v>12</v>
      </c>
      <c r="CI19" s="16"/>
      <c r="CJ19" s="16"/>
      <c r="CK19" s="16"/>
      <c r="CL19" s="16"/>
      <c r="CM19" s="16"/>
      <c r="CN19" s="16"/>
      <c r="CO19" s="16"/>
      <c r="CP19" s="16">
        <v>14</v>
      </c>
      <c r="CQ19" s="16"/>
      <c r="CR19" s="16"/>
      <c r="CS19" s="16"/>
      <c r="CT19" s="16">
        <v>19</v>
      </c>
      <c r="CU19" s="16"/>
      <c r="CV19" s="16"/>
      <c r="CW19" s="16"/>
      <c r="CX19" s="16"/>
      <c r="CY19" s="16"/>
      <c r="CZ19" s="16"/>
      <c r="DA19" s="16">
        <v>6</v>
      </c>
      <c r="DB19" s="16"/>
      <c r="DC19" s="16"/>
      <c r="DD19" s="16"/>
      <c r="DE19" s="16"/>
      <c r="DF19" s="16"/>
      <c r="DG19" s="17">
        <f t="shared" si="0"/>
        <v>51</v>
      </c>
      <c r="DH19" s="60"/>
      <c r="DI19" s="20">
        <f t="shared" si="3"/>
        <v>103</v>
      </c>
      <c r="DJ19" s="18">
        <f t="shared" si="1"/>
        <v>4</v>
      </c>
      <c r="DK19" s="19">
        <f t="shared" si="2"/>
        <v>12.75</v>
      </c>
      <c r="DL19" s="32"/>
    </row>
    <row r="20" spans="1:116" ht="39" customHeight="1">
      <c r="A20" s="24">
        <v>18</v>
      </c>
      <c r="B20" s="13"/>
      <c r="C20" s="63" t="s">
        <v>46</v>
      </c>
      <c r="D20" s="21"/>
      <c r="E20" s="16">
        <v>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v>19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>
        <v>1</v>
      </c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>
        <v>3</v>
      </c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>
        <v>8</v>
      </c>
      <c r="CP20" s="16"/>
      <c r="CQ20" s="16"/>
      <c r="CR20" s="16"/>
      <c r="CS20" s="16">
        <v>14</v>
      </c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7">
        <f t="shared" si="0"/>
        <v>51</v>
      </c>
      <c r="DH20" s="22"/>
      <c r="DI20" s="20">
        <f t="shared" si="3"/>
        <v>103</v>
      </c>
      <c r="DJ20" s="18">
        <f t="shared" si="1"/>
        <v>6</v>
      </c>
      <c r="DK20" s="19">
        <f t="shared" si="2"/>
        <v>8.5</v>
      </c>
      <c r="DL20" s="32"/>
    </row>
    <row r="21" spans="1:116" ht="39" customHeight="1">
      <c r="A21" s="24">
        <v>19</v>
      </c>
      <c r="B21" s="13"/>
      <c r="C21" s="63" t="s">
        <v>22</v>
      </c>
      <c r="D21" s="16"/>
      <c r="E21" s="16"/>
      <c r="F21" s="16">
        <v>4</v>
      </c>
      <c r="G21" s="16">
        <v>1</v>
      </c>
      <c r="H21" s="16"/>
      <c r="I21" s="16"/>
      <c r="J21" s="16"/>
      <c r="K21" s="16">
        <v>16</v>
      </c>
      <c r="L21" s="16"/>
      <c r="M21" s="16"/>
      <c r="N21" s="16">
        <v>6</v>
      </c>
      <c r="O21" s="16"/>
      <c r="P21" s="16"/>
      <c r="Q21" s="16">
        <v>4</v>
      </c>
      <c r="R21" s="16"/>
      <c r="S21" s="16"/>
      <c r="T21" s="16">
        <v>1</v>
      </c>
      <c r="U21" s="16"/>
      <c r="V21" s="16"/>
      <c r="W21" s="16"/>
      <c r="X21" s="16"/>
      <c r="Y21" s="16"/>
      <c r="Z21" s="16"/>
      <c r="AA21" s="16">
        <v>4</v>
      </c>
      <c r="AB21" s="16"/>
      <c r="AC21" s="16"/>
      <c r="AD21" s="16"/>
      <c r="AE21" s="16"/>
      <c r="AF21" s="16">
        <v>6</v>
      </c>
      <c r="AG21" s="16"/>
      <c r="AH21" s="16"/>
      <c r="AI21" s="16">
        <v>5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7">
        <f t="shared" si="0"/>
        <v>47</v>
      </c>
      <c r="DH21" s="55"/>
      <c r="DI21" s="20">
        <f t="shared" si="3"/>
        <v>107</v>
      </c>
      <c r="DJ21" s="18">
        <f t="shared" si="1"/>
        <v>9</v>
      </c>
      <c r="DK21" s="19">
        <f t="shared" si="2"/>
        <v>5.2222222222222223</v>
      </c>
      <c r="DL21" s="32"/>
    </row>
    <row r="22" spans="1:116" ht="39" customHeight="1">
      <c r="A22" s="24">
        <v>20</v>
      </c>
      <c r="B22" s="13"/>
      <c r="C22" s="62" t="s">
        <v>48</v>
      </c>
      <c r="D22" s="21"/>
      <c r="E22" s="16"/>
      <c r="F22" s="16">
        <f>3+1</f>
        <v>4</v>
      </c>
      <c r="G22" s="16"/>
      <c r="H22" s="16"/>
      <c r="I22" s="16"/>
      <c r="J22" s="16"/>
      <c r="K22" s="16"/>
      <c r="L22" s="16"/>
      <c r="M22" s="16"/>
      <c r="N22" s="16">
        <f>3+1</f>
        <v>4</v>
      </c>
      <c r="O22" s="16"/>
      <c r="P22" s="16"/>
      <c r="Q22" s="16"/>
      <c r="R22" s="16"/>
      <c r="S22" s="16"/>
      <c r="T22" s="16"/>
      <c r="U22" s="16"/>
      <c r="V22" s="16"/>
      <c r="W22" s="16">
        <f>4+1</f>
        <v>5</v>
      </c>
      <c r="X22" s="16"/>
      <c r="Y22" s="16"/>
      <c r="Z22" s="16"/>
      <c r="AA22" s="16"/>
      <c r="AB22" s="16"/>
      <c r="AC22" s="16"/>
      <c r="AD22" s="16">
        <v>6</v>
      </c>
      <c r="AE22" s="16">
        <f>3+1</f>
        <v>4</v>
      </c>
      <c r="AF22" s="16"/>
      <c r="AG22" s="16"/>
      <c r="AH22" s="16"/>
      <c r="AI22" s="16"/>
      <c r="AJ22" s="16"/>
      <c r="AK22" s="16"/>
      <c r="AL22" s="16"/>
      <c r="AM22" s="16"/>
      <c r="AN22" s="16">
        <v>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>
        <f>8+1</f>
        <v>9</v>
      </c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>
        <f>6+1</f>
        <v>7</v>
      </c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7">
        <f t="shared" si="0"/>
        <v>45</v>
      </c>
      <c r="DH22" s="64" t="s">
        <v>153</v>
      </c>
      <c r="DI22" s="20">
        <f t="shared" si="3"/>
        <v>109</v>
      </c>
      <c r="DJ22" s="18">
        <f t="shared" si="1"/>
        <v>8</v>
      </c>
      <c r="DK22" s="19">
        <f t="shared" si="2"/>
        <v>5.625</v>
      </c>
      <c r="DL22" s="32"/>
    </row>
    <row r="23" spans="1:116" ht="39" customHeight="1">
      <c r="A23" s="24">
        <v>21</v>
      </c>
      <c r="B23" s="13"/>
      <c r="C23" s="62" t="s">
        <v>35</v>
      </c>
      <c r="D23" s="21"/>
      <c r="E23" s="16"/>
      <c r="F23" s="16"/>
      <c r="G23" s="16"/>
      <c r="H23" s="16"/>
      <c r="I23" s="16"/>
      <c r="J23" s="16"/>
      <c r="K23" s="16">
        <v>7</v>
      </c>
      <c r="L23" s="16"/>
      <c r="M23" s="16"/>
      <c r="N23" s="16"/>
      <c r="O23" s="16"/>
      <c r="P23" s="16"/>
      <c r="Q23" s="16"/>
      <c r="R23" s="16"/>
      <c r="S23" s="16"/>
      <c r="T23" s="16"/>
      <c r="U23" s="16">
        <v>9</v>
      </c>
      <c r="V23" s="16"/>
      <c r="W23" s="16"/>
      <c r="X23" s="16"/>
      <c r="Y23" s="16"/>
      <c r="Z23" s="16"/>
      <c r="AA23" s="16"/>
      <c r="AB23" s="16"/>
      <c r="AC23" s="16"/>
      <c r="AD23" s="16">
        <v>5</v>
      </c>
      <c r="AE23" s="16"/>
      <c r="AF23" s="16"/>
      <c r="AG23" s="16"/>
      <c r="AH23" s="16"/>
      <c r="AI23" s="16"/>
      <c r="AJ23" s="16"/>
      <c r="AK23" s="16">
        <v>4</v>
      </c>
      <c r="AL23" s="16"/>
      <c r="AM23" s="16"/>
      <c r="AN23" s="16"/>
      <c r="AO23" s="16"/>
      <c r="AP23" s="16"/>
      <c r="AQ23" s="16"/>
      <c r="AR23" s="16"/>
      <c r="AS23" s="16"/>
      <c r="AT23" s="16"/>
      <c r="AU23" s="16">
        <v>1</v>
      </c>
      <c r="AV23" s="16"/>
      <c r="AW23" s="16">
        <v>3</v>
      </c>
      <c r="AX23" s="16"/>
      <c r="AY23" s="16"/>
      <c r="AZ23" s="16"/>
      <c r="BA23" s="16"/>
      <c r="BB23" s="16"/>
      <c r="BC23" s="16"/>
      <c r="BD23" s="16"/>
      <c r="BE23" s="16"/>
      <c r="BF23" s="16">
        <v>2</v>
      </c>
      <c r="BG23" s="16"/>
      <c r="BH23" s="16"/>
      <c r="BI23" s="16"/>
      <c r="BJ23" s="16">
        <v>2</v>
      </c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>
        <v>8</v>
      </c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>
        <v>3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>
        <v>1</v>
      </c>
      <c r="DB23" s="16"/>
      <c r="DC23" s="16"/>
      <c r="DD23" s="16"/>
      <c r="DE23" s="16"/>
      <c r="DF23" s="16"/>
      <c r="DG23" s="17">
        <f t="shared" si="0"/>
        <v>45</v>
      </c>
      <c r="DH23" s="56"/>
      <c r="DI23" s="20">
        <f t="shared" si="3"/>
        <v>109</v>
      </c>
      <c r="DJ23" s="18">
        <f t="shared" si="1"/>
        <v>11</v>
      </c>
      <c r="DK23" s="19">
        <f t="shared" si="2"/>
        <v>4.0909090909090908</v>
      </c>
      <c r="DL23" s="32"/>
    </row>
    <row r="24" spans="1:116" ht="39" customHeight="1">
      <c r="A24" s="24">
        <v>22</v>
      </c>
      <c r="B24" s="13"/>
      <c r="C24" s="62" t="s">
        <v>39</v>
      </c>
      <c r="D24" s="21"/>
      <c r="E24" s="16"/>
      <c r="F24" s="16"/>
      <c r="G24" s="16"/>
      <c r="H24" s="16">
        <v>3</v>
      </c>
      <c r="I24" s="16"/>
      <c r="J24" s="16"/>
      <c r="K24" s="16"/>
      <c r="L24" s="16"/>
      <c r="M24" s="16"/>
      <c r="N24" s="16">
        <v>2</v>
      </c>
      <c r="O24" s="16"/>
      <c r="P24" s="16"/>
      <c r="Q24" s="16"/>
      <c r="R24" s="16"/>
      <c r="S24" s="16"/>
      <c r="T24" s="16"/>
      <c r="U24" s="16">
        <v>7</v>
      </c>
      <c r="V24" s="16"/>
      <c r="W24" s="16"/>
      <c r="X24" s="16"/>
      <c r="Y24" s="16"/>
      <c r="Z24" s="16">
        <v>1</v>
      </c>
      <c r="AA24" s="16"/>
      <c r="AB24" s="16"/>
      <c r="AC24" s="16"/>
      <c r="AD24" s="16">
        <v>3</v>
      </c>
      <c r="AE24" s="16">
        <v>1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>
        <v>5</v>
      </c>
      <c r="AQ24" s="16"/>
      <c r="AR24" s="16"/>
      <c r="AS24" s="16"/>
      <c r="AT24" s="16"/>
      <c r="AU24" s="16"/>
      <c r="AV24" s="16"/>
      <c r="AW24" s="16">
        <v>2</v>
      </c>
      <c r="AX24" s="16"/>
      <c r="AY24" s="16"/>
      <c r="AZ24" s="16"/>
      <c r="BA24" s="16"/>
      <c r="BB24" s="16"/>
      <c r="BC24" s="16"/>
      <c r="BD24" s="16">
        <v>3</v>
      </c>
      <c r="BE24" s="16"/>
      <c r="BF24" s="16"/>
      <c r="BG24" s="16"/>
      <c r="BH24" s="16"/>
      <c r="BI24" s="16"/>
      <c r="BJ24" s="16"/>
      <c r="BK24" s="16">
        <v>3</v>
      </c>
      <c r="BL24" s="16"/>
      <c r="BM24" s="16"/>
      <c r="BN24" s="16"/>
      <c r="BO24" s="16">
        <v>2</v>
      </c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>
        <v>11</v>
      </c>
      <c r="CQ24" s="16"/>
      <c r="CR24" s="16"/>
      <c r="CS24" s="16"/>
      <c r="CT24" s="16"/>
      <c r="CU24" s="16"/>
      <c r="CV24" s="16"/>
      <c r="CW24" s="16">
        <v>2</v>
      </c>
      <c r="CX24" s="16"/>
      <c r="CY24" s="16"/>
      <c r="CZ24" s="16"/>
      <c r="DA24" s="16"/>
      <c r="DB24" s="16"/>
      <c r="DC24" s="16"/>
      <c r="DD24" s="16"/>
      <c r="DE24" s="16"/>
      <c r="DF24" s="16"/>
      <c r="DG24" s="17">
        <f t="shared" si="0"/>
        <v>45</v>
      </c>
      <c r="DH24" s="59"/>
      <c r="DI24" s="20"/>
      <c r="DJ24" s="18">
        <f t="shared" si="1"/>
        <v>13</v>
      </c>
      <c r="DK24" s="19">
        <f t="shared" si="2"/>
        <v>3.4615384615384617</v>
      </c>
      <c r="DL24" s="32"/>
    </row>
    <row r="25" spans="1:116" ht="39" customHeight="1">
      <c r="A25" s="24">
        <v>23</v>
      </c>
      <c r="B25" s="13"/>
      <c r="C25" s="50" t="s">
        <v>147</v>
      </c>
      <c r="D25" s="2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>
        <v>9</v>
      </c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>
        <v>13</v>
      </c>
      <c r="CI25" s="16"/>
      <c r="CJ25" s="16"/>
      <c r="CK25" s="16"/>
      <c r="CL25" s="16"/>
      <c r="CM25" s="16"/>
      <c r="CN25" s="16"/>
      <c r="CO25" s="16"/>
      <c r="CP25" s="16">
        <v>16</v>
      </c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>
        <v>5</v>
      </c>
      <c r="DB25" s="16"/>
      <c r="DC25" s="16"/>
      <c r="DD25" s="16"/>
      <c r="DE25" s="16"/>
      <c r="DF25" s="16"/>
      <c r="DG25" s="17">
        <f t="shared" si="0"/>
        <v>43</v>
      </c>
      <c r="DH25" s="55"/>
      <c r="DI25" s="20">
        <f t="shared" ref="DI25:DI30" si="4">+$DG$3-DG25</f>
        <v>111</v>
      </c>
      <c r="DJ25" s="18">
        <f t="shared" si="1"/>
        <v>4</v>
      </c>
      <c r="DK25" s="19">
        <f t="shared" si="2"/>
        <v>10.75</v>
      </c>
      <c r="DL25" s="32"/>
    </row>
    <row r="26" spans="1:116" ht="39" customHeight="1">
      <c r="A26" s="24">
        <v>24</v>
      </c>
      <c r="B26" s="13"/>
      <c r="C26" s="50" t="s">
        <v>155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>
        <v>7</v>
      </c>
      <c r="BH26" s="16"/>
      <c r="BI26" s="16"/>
      <c r="BJ26" s="16">
        <f>13+1</f>
        <v>14</v>
      </c>
      <c r="BK26" s="16"/>
      <c r="BL26" s="16"/>
      <c r="BM26" s="16"/>
      <c r="BN26" s="16"/>
      <c r="BO26" s="16">
        <v>12</v>
      </c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>
        <v>9</v>
      </c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7">
        <f t="shared" si="0"/>
        <v>42</v>
      </c>
      <c r="DH26" s="22"/>
      <c r="DI26" s="20">
        <f t="shared" si="4"/>
        <v>112</v>
      </c>
      <c r="DJ26" s="18">
        <f t="shared" si="1"/>
        <v>4</v>
      </c>
      <c r="DK26" s="19">
        <f t="shared" si="2"/>
        <v>10.5</v>
      </c>
      <c r="DL26" s="32"/>
    </row>
    <row r="27" spans="1:116" ht="39" customHeight="1">
      <c r="A27" s="24">
        <v>25</v>
      </c>
      <c r="B27" s="13"/>
      <c r="C27" s="62" t="s">
        <v>33</v>
      </c>
      <c r="D27" s="21"/>
      <c r="E27" s="16"/>
      <c r="F27" s="16"/>
      <c r="G27" s="16"/>
      <c r="H27" s="16"/>
      <c r="I27" s="16"/>
      <c r="J27" s="16"/>
      <c r="K27" s="16">
        <v>9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9</v>
      </c>
      <c r="Y27" s="16"/>
      <c r="Z27" s="16"/>
      <c r="AA27" s="16"/>
      <c r="AB27" s="16"/>
      <c r="AC27" s="16"/>
      <c r="AD27" s="16">
        <v>8</v>
      </c>
      <c r="AE27" s="16"/>
      <c r="AF27" s="16"/>
      <c r="AG27" s="16"/>
      <c r="AH27" s="16">
        <v>2</v>
      </c>
      <c r="AI27" s="16"/>
      <c r="AJ27" s="16"/>
      <c r="AK27" s="16"/>
      <c r="AL27" s="16"/>
      <c r="AM27" s="16"/>
      <c r="AN27" s="16"/>
      <c r="AO27" s="16"/>
      <c r="AP27" s="16">
        <v>1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>
        <v>1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>
        <v>11</v>
      </c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7">
        <f t="shared" si="0"/>
        <v>41</v>
      </c>
      <c r="DH27" s="64"/>
      <c r="DI27" s="20">
        <f t="shared" si="4"/>
        <v>113</v>
      </c>
      <c r="DJ27" s="18">
        <f t="shared" si="1"/>
        <v>7</v>
      </c>
      <c r="DK27" s="19">
        <f t="shared" si="2"/>
        <v>5.8571428571428568</v>
      </c>
      <c r="DL27" s="32"/>
    </row>
    <row r="28" spans="1:116" ht="39" customHeight="1">
      <c r="A28" s="24">
        <v>26</v>
      </c>
      <c r="B28" s="13"/>
      <c r="C28" s="62" t="s">
        <v>36</v>
      </c>
      <c r="D28" s="21"/>
      <c r="E28" s="16"/>
      <c r="F28" s="16"/>
      <c r="G28" s="16"/>
      <c r="H28" s="16">
        <v>4</v>
      </c>
      <c r="I28" s="16"/>
      <c r="J28" s="16"/>
      <c r="K28" s="16"/>
      <c r="L28" s="16"/>
      <c r="M28" s="16"/>
      <c r="N28" s="16">
        <v>4</v>
      </c>
      <c r="O28" s="16"/>
      <c r="P28" s="16"/>
      <c r="Q28" s="16"/>
      <c r="R28" s="16"/>
      <c r="S28" s="16">
        <v>6</v>
      </c>
      <c r="T28" s="16"/>
      <c r="U28" s="16"/>
      <c r="V28" s="16"/>
      <c r="W28" s="16"/>
      <c r="X28" s="16"/>
      <c r="Y28" s="16"/>
      <c r="Z28" s="16"/>
      <c r="AA28" s="16"/>
      <c r="AB28" s="16">
        <v>4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>
        <v>5</v>
      </c>
      <c r="AY28" s="16"/>
      <c r="AZ28" s="16"/>
      <c r="BA28" s="16"/>
      <c r="BB28" s="16"/>
      <c r="BC28" s="16"/>
      <c r="BD28" s="16">
        <v>7</v>
      </c>
      <c r="BE28" s="16"/>
      <c r="BF28" s="16"/>
      <c r="BG28" s="16"/>
      <c r="BH28" s="16"/>
      <c r="BI28" s="16">
        <v>4</v>
      </c>
      <c r="BJ28" s="16"/>
      <c r="BK28" s="16"/>
      <c r="BL28" s="16"/>
      <c r="BM28" s="16"/>
      <c r="BN28" s="16"/>
      <c r="BO28" s="16">
        <v>4</v>
      </c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>
        <v>1</v>
      </c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7">
        <f t="shared" si="0"/>
        <v>39</v>
      </c>
      <c r="DH28" s="55"/>
      <c r="DI28" s="20">
        <f t="shared" si="4"/>
        <v>115</v>
      </c>
      <c r="DJ28" s="18">
        <f t="shared" si="1"/>
        <v>9</v>
      </c>
      <c r="DK28" s="19">
        <f t="shared" si="2"/>
        <v>4.333333333333333</v>
      </c>
      <c r="DL28" s="32"/>
    </row>
    <row r="29" spans="1:116" ht="39" customHeight="1">
      <c r="A29" s="24">
        <v>27</v>
      </c>
      <c r="B29" s="13"/>
      <c r="C29" s="50" t="s">
        <v>24</v>
      </c>
      <c r="D29" s="16"/>
      <c r="E29" s="16"/>
      <c r="F29" s="16"/>
      <c r="G29" s="16"/>
      <c r="H29" s="16"/>
      <c r="I29" s="16"/>
      <c r="J29" s="16"/>
      <c r="K29" s="16"/>
      <c r="L29" s="16">
        <v>18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>
        <v>7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>
        <v>7</v>
      </c>
      <c r="BJ29" s="16">
        <v>6</v>
      </c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7">
        <f t="shared" si="0"/>
        <v>38</v>
      </c>
      <c r="DH29" s="56"/>
      <c r="DI29" s="20">
        <f t="shared" si="4"/>
        <v>116</v>
      </c>
      <c r="DJ29" s="18">
        <f t="shared" si="1"/>
        <v>4</v>
      </c>
      <c r="DK29" s="19">
        <f t="shared" si="2"/>
        <v>9.5</v>
      </c>
      <c r="DL29" s="32"/>
    </row>
    <row r="30" spans="1:116" ht="39" customHeight="1">
      <c r="A30" s="24">
        <v>28</v>
      </c>
      <c r="B30" s="13"/>
      <c r="C30" s="62" t="s">
        <v>17</v>
      </c>
      <c r="D30" s="16"/>
      <c r="E30" s="16"/>
      <c r="F30" s="16"/>
      <c r="G30" s="16"/>
      <c r="H30" s="16"/>
      <c r="I30" s="16">
        <v>10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>
        <v>3</v>
      </c>
      <c r="BJ30" s="16"/>
      <c r="BK30" s="16">
        <v>5</v>
      </c>
      <c r="BL30" s="16"/>
      <c r="BM30" s="16"/>
      <c r="BN30" s="16"/>
      <c r="BO30" s="16">
        <v>5</v>
      </c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>
        <v>1</v>
      </c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>
        <v>13</v>
      </c>
      <c r="CQ30" s="16"/>
      <c r="CR30" s="16"/>
      <c r="CS30" s="16"/>
      <c r="CT30" s="16"/>
      <c r="CU30" s="16"/>
      <c r="CV30" s="16"/>
      <c r="CW30" s="16">
        <v>1</v>
      </c>
      <c r="CX30" s="16"/>
      <c r="CY30" s="16"/>
      <c r="CZ30" s="16"/>
      <c r="DA30" s="16"/>
      <c r="DB30" s="16"/>
      <c r="DC30" s="16"/>
      <c r="DD30" s="16"/>
      <c r="DE30" s="16"/>
      <c r="DF30" s="16"/>
      <c r="DG30" s="17">
        <f t="shared" si="0"/>
        <v>38</v>
      </c>
      <c r="DH30" s="55"/>
      <c r="DI30" s="20">
        <f t="shared" si="4"/>
        <v>116</v>
      </c>
      <c r="DJ30" s="18">
        <f t="shared" si="1"/>
        <v>7</v>
      </c>
      <c r="DK30" s="19">
        <f t="shared" si="2"/>
        <v>5.4285714285714288</v>
      </c>
      <c r="DL30" s="32"/>
    </row>
    <row r="31" spans="1:116" ht="39" customHeight="1">
      <c r="A31" s="24">
        <v>29</v>
      </c>
      <c r="B31" s="13"/>
      <c r="C31" s="50" t="s">
        <v>30</v>
      </c>
      <c r="D31" s="16"/>
      <c r="E31" s="16"/>
      <c r="F31" s="16"/>
      <c r="G31" s="16"/>
      <c r="H31" s="16">
        <v>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>
        <v>5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4</v>
      </c>
      <c r="AQ31" s="16"/>
      <c r="AR31" s="16"/>
      <c r="AS31" s="16"/>
      <c r="AT31" s="16"/>
      <c r="AU31" s="16"/>
      <c r="AV31" s="16"/>
      <c r="AW31" s="16">
        <v>4</v>
      </c>
      <c r="AX31" s="16"/>
      <c r="AY31" s="16"/>
      <c r="AZ31" s="16"/>
      <c r="BA31" s="16"/>
      <c r="BB31" s="16"/>
      <c r="BC31" s="16"/>
      <c r="BD31" s="16">
        <v>9</v>
      </c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>
        <v>3</v>
      </c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7">
        <f t="shared" si="0"/>
        <v>30</v>
      </c>
      <c r="DH31" s="64" t="s">
        <v>158</v>
      </c>
      <c r="DI31" s="20"/>
      <c r="DJ31" s="18">
        <f t="shared" si="1"/>
        <v>6</v>
      </c>
      <c r="DK31" s="19">
        <f t="shared" si="2"/>
        <v>5</v>
      </c>
      <c r="DL31" s="32"/>
    </row>
    <row r="32" spans="1:116" ht="39" customHeight="1">
      <c r="A32" s="24">
        <v>30</v>
      </c>
      <c r="B32" s="9"/>
      <c r="C32" s="63" t="s">
        <v>26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9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v>10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>
        <v>2</v>
      </c>
      <c r="BB32" s="16"/>
      <c r="BC32" s="16"/>
      <c r="BD32" s="16"/>
      <c r="BE32" s="16"/>
      <c r="BF32" s="16"/>
      <c r="BG32" s="16"/>
      <c r="BH32" s="16"/>
      <c r="BI32" s="16"/>
      <c r="BJ32" s="16">
        <v>7</v>
      </c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7">
        <f t="shared" si="0"/>
        <v>28</v>
      </c>
      <c r="DH32" s="59"/>
      <c r="DI32" s="20">
        <f t="shared" ref="DI32:DI37" si="5">+$DG$3-DG32</f>
        <v>126</v>
      </c>
      <c r="DJ32" s="18">
        <f t="shared" si="1"/>
        <v>4</v>
      </c>
      <c r="DK32" s="19">
        <f t="shared" si="2"/>
        <v>7</v>
      </c>
      <c r="DL32" s="32"/>
    </row>
    <row r="33" spans="1:116" ht="39" customHeight="1">
      <c r="A33" s="24">
        <v>31</v>
      </c>
      <c r="B33" s="9"/>
      <c r="C33" s="50" t="s">
        <v>41</v>
      </c>
      <c r="D33" s="21"/>
      <c r="E33" s="16"/>
      <c r="F33" s="16"/>
      <c r="G33" s="16"/>
      <c r="H33" s="16"/>
      <c r="I33" s="16"/>
      <c r="J33" s="16"/>
      <c r="K33" s="16">
        <v>13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6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>
        <v>7</v>
      </c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7">
        <f t="shared" si="0"/>
        <v>26</v>
      </c>
      <c r="DH33" s="22"/>
      <c r="DI33" s="20">
        <f t="shared" si="5"/>
        <v>128</v>
      </c>
      <c r="DJ33" s="18">
        <f t="shared" si="1"/>
        <v>3</v>
      </c>
      <c r="DK33" s="19">
        <f t="shared" si="2"/>
        <v>8.6666666666666661</v>
      </c>
      <c r="DL33" s="32"/>
    </row>
    <row r="34" spans="1:116" ht="39" customHeight="1">
      <c r="A34" s="24">
        <v>32</v>
      </c>
      <c r="B34" s="13"/>
      <c r="C34" s="50" t="s">
        <v>60</v>
      </c>
      <c r="D34" s="16"/>
      <c r="E34" s="16"/>
      <c r="F34" s="16"/>
      <c r="G34" s="16"/>
      <c r="H34" s="16"/>
      <c r="I34" s="16">
        <v>11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>
        <v>3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>
        <v>4</v>
      </c>
      <c r="BK34" s="16"/>
      <c r="BL34" s="16"/>
      <c r="BM34" s="16"/>
      <c r="BN34" s="16"/>
      <c r="BO34" s="16"/>
      <c r="BP34" s="16"/>
      <c r="BQ34" s="16"/>
      <c r="BR34" s="16"/>
      <c r="BS34" s="16">
        <v>1</v>
      </c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>
        <v>7</v>
      </c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7">
        <f t="shared" si="0"/>
        <v>26</v>
      </c>
      <c r="DH34" s="55"/>
      <c r="DI34" s="20">
        <f t="shared" si="5"/>
        <v>128</v>
      </c>
      <c r="DJ34" s="18">
        <f t="shared" si="1"/>
        <v>5</v>
      </c>
      <c r="DK34" s="19">
        <f t="shared" si="2"/>
        <v>5.2</v>
      </c>
      <c r="DL34" s="32"/>
    </row>
    <row r="35" spans="1:116" ht="39" customHeight="1">
      <c r="A35" s="24">
        <v>33</v>
      </c>
      <c r="B35" s="13"/>
      <c r="C35" s="62" t="s">
        <v>125</v>
      </c>
      <c r="D35" s="16"/>
      <c r="E35" s="16">
        <v>5</v>
      </c>
      <c r="F35" s="16"/>
      <c r="G35" s="16"/>
      <c r="H35" s="16"/>
      <c r="I35" s="16"/>
      <c r="J35" s="16"/>
      <c r="K35" s="16">
        <v>4</v>
      </c>
      <c r="L35" s="16"/>
      <c r="M35" s="16"/>
      <c r="N35" s="16"/>
      <c r="O35" s="16"/>
      <c r="P35" s="16"/>
      <c r="Q35" s="16"/>
      <c r="R35" s="16"/>
      <c r="S35" s="16"/>
      <c r="T35" s="16"/>
      <c r="U35" s="16">
        <v>6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>
        <v>10</v>
      </c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7">
        <f t="shared" ref="DG35:DG66" si="6">SUM(D35:DF35)</f>
        <v>25</v>
      </c>
      <c r="DH35" s="55"/>
      <c r="DI35" s="20">
        <f t="shared" si="5"/>
        <v>129</v>
      </c>
      <c r="DJ35" s="18">
        <f t="shared" ref="DJ35:DJ66" si="7">COUNTA(D35:DF35)</f>
        <v>4</v>
      </c>
      <c r="DK35" s="19">
        <f t="shared" ref="DK35:DK66" si="8">+DG35/DJ35</f>
        <v>6.25</v>
      </c>
      <c r="DL35" s="32"/>
    </row>
    <row r="36" spans="1:116" ht="39" customHeight="1">
      <c r="A36" s="24">
        <v>34</v>
      </c>
      <c r="B36" s="13"/>
      <c r="C36" s="50" t="s">
        <v>70</v>
      </c>
      <c r="D36" s="21"/>
      <c r="E36" s="16">
        <v>9</v>
      </c>
      <c r="F36" s="16"/>
      <c r="G36" s="16"/>
      <c r="H36" s="16"/>
      <c r="I36" s="16"/>
      <c r="J36" s="16"/>
      <c r="K36" s="16">
        <v>15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7">
        <f t="shared" si="6"/>
        <v>24</v>
      </c>
      <c r="DH36" s="55"/>
      <c r="DI36" s="20">
        <f t="shared" si="5"/>
        <v>130</v>
      </c>
      <c r="DJ36" s="18">
        <f t="shared" si="7"/>
        <v>2</v>
      </c>
      <c r="DK36" s="19">
        <f t="shared" si="8"/>
        <v>12</v>
      </c>
      <c r="DL36" s="32"/>
    </row>
    <row r="37" spans="1:116" ht="39" customHeight="1">
      <c r="A37" s="24">
        <v>35</v>
      </c>
      <c r="B37" s="13"/>
      <c r="C37" s="50" t="s">
        <v>29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>
        <v>4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>
        <v>9</v>
      </c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>
        <v>6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>
        <v>4</v>
      </c>
      <c r="DB37" s="16"/>
      <c r="DC37" s="16"/>
      <c r="DD37" s="16"/>
      <c r="DE37" s="16"/>
      <c r="DF37" s="16"/>
      <c r="DG37" s="17">
        <f t="shared" si="6"/>
        <v>23</v>
      </c>
      <c r="DH37" s="55"/>
      <c r="DI37" s="20">
        <f t="shared" si="5"/>
        <v>131</v>
      </c>
      <c r="DJ37" s="18">
        <f t="shared" si="7"/>
        <v>4</v>
      </c>
      <c r="DK37" s="19">
        <f t="shared" si="8"/>
        <v>5.75</v>
      </c>
      <c r="DL37" s="32"/>
    </row>
    <row r="38" spans="1:116" ht="39" customHeight="1">
      <c r="A38" s="24">
        <v>36</v>
      </c>
      <c r="B38" s="13"/>
      <c r="C38" s="50" t="s">
        <v>31</v>
      </c>
      <c r="D38" s="16"/>
      <c r="E38" s="16"/>
      <c r="F38" s="16"/>
      <c r="G38" s="16"/>
      <c r="H38" s="16"/>
      <c r="I38" s="16"/>
      <c r="J38" s="16"/>
      <c r="K38" s="16">
        <v>11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>
        <v>6</v>
      </c>
      <c r="BJ38" s="16">
        <v>5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7">
        <f t="shared" si="6"/>
        <v>22</v>
      </c>
      <c r="DH38" s="59"/>
      <c r="DI38" s="20"/>
      <c r="DJ38" s="18">
        <f t="shared" si="7"/>
        <v>3</v>
      </c>
      <c r="DK38" s="19">
        <f t="shared" si="8"/>
        <v>7.333333333333333</v>
      </c>
      <c r="DL38" s="32"/>
    </row>
    <row r="39" spans="1:116" ht="39" customHeight="1">
      <c r="A39" s="24">
        <v>37</v>
      </c>
      <c r="B39" s="13"/>
      <c r="C39" s="62" t="s">
        <v>53</v>
      </c>
      <c r="D39" s="21"/>
      <c r="E39" s="16"/>
      <c r="F39" s="16">
        <v>1</v>
      </c>
      <c r="G39" s="16"/>
      <c r="H39" s="16"/>
      <c r="I39" s="16"/>
      <c r="J39" s="16"/>
      <c r="K39" s="16">
        <v>8</v>
      </c>
      <c r="L39" s="16"/>
      <c r="M39" s="16"/>
      <c r="N39" s="16"/>
      <c r="O39" s="16"/>
      <c r="P39" s="16"/>
      <c r="Q39" s="16"/>
      <c r="R39" s="16"/>
      <c r="S39" s="16">
        <f>9+1</f>
        <v>10</v>
      </c>
      <c r="T39" s="16"/>
      <c r="U39" s="16"/>
      <c r="V39" s="16"/>
      <c r="W39" s="16"/>
      <c r="X39" s="16"/>
      <c r="Y39" s="16"/>
      <c r="Z39" s="16"/>
      <c r="AA39" s="16"/>
      <c r="AB39" s="16">
        <v>3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7">
        <f t="shared" si="6"/>
        <v>22</v>
      </c>
      <c r="DH39" s="59"/>
      <c r="DI39" s="20">
        <f t="shared" ref="DI39:DI70" si="9">+$DG$3-DG39</f>
        <v>132</v>
      </c>
      <c r="DJ39" s="18">
        <f t="shared" si="7"/>
        <v>4</v>
      </c>
      <c r="DK39" s="19">
        <f t="shared" si="8"/>
        <v>5.5</v>
      </c>
      <c r="DL39" s="32"/>
    </row>
    <row r="40" spans="1:116" ht="39" customHeight="1">
      <c r="A40" s="24">
        <v>38</v>
      </c>
      <c r="B40" s="13"/>
      <c r="C40" s="50" t="s">
        <v>65</v>
      </c>
      <c r="D40" s="21"/>
      <c r="E40" s="16"/>
      <c r="F40" s="16"/>
      <c r="G40" s="16"/>
      <c r="H40" s="16"/>
      <c r="I40" s="16"/>
      <c r="J40" s="16"/>
      <c r="K40" s="16">
        <v>14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7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7">
        <f t="shared" si="6"/>
        <v>21</v>
      </c>
      <c r="DH40" s="60"/>
      <c r="DI40" s="20">
        <f t="shared" si="9"/>
        <v>133</v>
      </c>
      <c r="DJ40" s="18">
        <f t="shared" si="7"/>
        <v>2</v>
      </c>
      <c r="DK40" s="19">
        <f t="shared" si="8"/>
        <v>10.5</v>
      </c>
      <c r="DL40" s="32"/>
    </row>
    <row r="41" spans="1:116" ht="39" customHeight="1">
      <c r="A41" s="24">
        <v>39</v>
      </c>
      <c r="B41" s="13"/>
      <c r="C41" s="62" t="s">
        <v>32</v>
      </c>
      <c r="D41" s="2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>
        <v>15</v>
      </c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>
        <v>6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7">
        <f t="shared" si="6"/>
        <v>21</v>
      </c>
      <c r="DH41" s="55"/>
      <c r="DI41" s="20">
        <f t="shared" si="9"/>
        <v>133</v>
      </c>
      <c r="DJ41" s="18">
        <f t="shared" si="7"/>
        <v>2</v>
      </c>
      <c r="DK41" s="19">
        <f t="shared" si="8"/>
        <v>10.5</v>
      </c>
      <c r="DL41" s="32"/>
    </row>
    <row r="42" spans="1:116" ht="39" customHeight="1">
      <c r="A42" s="24">
        <v>40</v>
      </c>
      <c r="B42" s="13"/>
      <c r="C42" s="62" t="s">
        <v>7</v>
      </c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>
        <v>7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>
        <v>13</v>
      </c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7">
        <f t="shared" si="6"/>
        <v>20</v>
      </c>
      <c r="DH42" s="59"/>
      <c r="DI42" s="20">
        <f t="shared" si="9"/>
        <v>134</v>
      </c>
      <c r="DJ42" s="18">
        <f t="shared" si="7"/>
        <v>2</v>
      </c>
      <c r="DK42" s="19">
        <f t="shared" si="8"/>
        <v>10</v>
      </c>
      <c r="DL42" s="32"/>
    </row>
    <row r="43" spans="1:116" ht="39" customHeight="1">
      <c r="A43" s="24">
        <v>41</v>
      </c>
      <c r="B43" s="13"/>
      <c r="C43" s="50" t="s">
        <v>47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>
        <v>7</v>
      </c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>
        <v>6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>
        <v>1</v>
      </c>
      <c r="BN43" s="16"/>
      <c r="BO43" s="16"/>
      <c r="BP43" s="16"/>
      <c r="BQ43" s="16"/>
      <c r="BR43" s="16">
        <v>3</v>
      </c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>
        <v>3</v>
      </c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7">
        <f t="shared" si="6"/>
        <v>20</v>
      </c>
      <c r="DH43" s="55"/>
      <c r="DI43" s="20">
        <f t="shared" si="9"/>
        <v>134</v>
      </c>
      <c r="DJ43" s="18">
        <f t="shared" si="7"/>
        <v>5</v>
      </c>
      <c r="DK43" s="19">
        <f t="shared" si="8"/>
        <v>4</v>
      </c>
      <c r="DL43" s="32"/>
    </row>
    <row r="44" spans="1:116" ht="39" customHeight="1">
      <c r="A44" s="24">
        <v>42</v>
      </c>
      <c r="B44" s="13"/>
      <c r="C44" s="62" t="s">
        <v>38</v>
      </c>
      <c r="D44" s="2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8</v>
      </c>
      <c r="V44" s="16"/>
      <c r="W44" s="16"/>
      <c r="X44" s="16"/>
      <c r="Y44" s="16"/>
      <c r="Z44" s="16"/>
      <c r="AA44" s="16"/>
      <c r="AB44" s="16"/>
      <c r="AC44" s="16"/>
      <c r="AD44" s="16">
        <v>4</v>
      </c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>
        <v>3</v>
      </c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>
        <v>2</v>
      </c>
      <c r="CI44" s="16"/>
      <c r="CJ44" s="16"/>
      <c r="CK44" s="16"/>
      <c r="CL44" s="16">
        <v>2</v>
      </c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7">
        <f t="shared" si="6"/>
        <v>19</v>
      </c>
      <c r="DH44" s="60"/>
      <c r="DI44" s="20">
        <f t="shared" si="9"/>
        <v>135</v>
      </c>
      <c r="DJ44" s="18">
        <f t="shared" si="7"/>
        <v>5</v>
      </c>
      <c r="DK44" s="19">
        <f t="shared" si="8"/>
        <v>3.8</v>
      </c>
      <c r="DL44" s="32"/>
    </row>
    <row r="45" spans="1:116" ht="39" customHeight="1">
      <c r="A45" s="24">
        <v>43</v>
      </c>
      <c r="B45" s="13"/>
      <c r="C45" s="63" t="s">
        <v>86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7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>
        <v>11</v>
      </c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7">
        <f t="shared" si="6"/>
        <v>18</v>
      </c>
      <c r="DH45" s="55"/>
      <c r="DI45" s="20">
        <f t="shared" si="9"/>
        <v>136</v>
      </c>
      <c r="DJ45" s="18">
        <f t="shared" si="7"/>
        <v>2</v>
      </c>
      <c r="DK45" s="19">
        <f t="shared" si="8"/>
        <v>9</v>
      </c>
      <c r="DL45" s="32"/>
    </row>
    <row r="46" spans="1:116" ht="39" customHeight="1">
      <c r="A46" s="24">
        <v>43</v>
      </c>
      <c r="B46" s="13"/>
      <c r="C46" s="50" t="s">
        <v>133</v>
      </c>
      <c r="D46" s="2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>
        <v>16</v>
      </c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>
        <v>2</v>
      </c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7">
        <f t="shared" si="6"/>
        <v>18</v>
      </c>
      <c r="DH46" s="60"/>
      <c r="DI46" s="20">
        <f t="shared" si="9"/>
        <v>136</v>
      </c>
      <c r="DJ46" s="18">
        <f t="shared" si="7"/>
        <v>2</v>
      </c>
      <c r="DK46" s="19">
        <f t="shared" si="8"/>
        <v>9</v>
      </c>
      <c r="DL46" s="32"/>
    </row>
    <row r="47" spans="1:116" ht="39" customHeight="1">
      <c r="A47" s="24">
        <v>44</v>
      </c>
      <c r="B47" s="13"/>
      <c r="C47" s="50" t="s">
        <v>189</v>
      </c>
      <c r="D47" s="2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>
        <v>6</v>
      </c>
      <c r="CP47" s="16"/>
      <c r="CQ47" s="16"/>
      <c r="CR47" s="16"/>
      <c r="CS47" s="16">
        <v>12</v>
      </c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7">
        <f t="shared" si="6"/>
        <v>18</v>
      </c>
      <c r="DH47" s="60"/>
      <c r="DI47" s="20">
        <f t="shared" si="9"/>
        <v>136</v>
      </c>
      <c r="DJ47" s="18">
        <f t="shared" si="7"/>
        <v>2</v>
      </c>
      <c r="DK47" s="19">
        <f t="shared" si="8"/>
        <v>9</v>
      </c>
      <c r="DL47" s="32"/>
    </row>
    <row r="48" spans="1:116" ht="39" customHeight="1">
      <c r="A48" s="24">
        <v>45</v>
      </c>
      <c r="B48" s="13"/>
      <c r="C48" s="62" t="s">
        <v>34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>
        <v>6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>
        <v>5</v>
      </c>
      <c r="BJ48" s="16"/>
      <c r="BK48" s="16"/>
      <c r="BL48" s="16"/>
      <c r="BM48" s="16"/>
      <c r="BN48" s="16"/>
      <c r="BO48" s="16">
        <v>7</v>
      </c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7">
        <f t="shared" si="6"/>
        <v>18</v>
      </c>
      <c r="DH48" s="58"/>
      <c r="DI48" s="20">
        <f t="shared" si="9"/>
        <v>136</v>
      </c>
      <c r="DJ48" s="18">
        <f t="shared" si="7"/>
        <v>3</v>
      </c>
      <c r="DK48" s="19">
        <f t="shared" si="8"/>
        <v>6</v>
      </c>
      <c r="DL48" s="32"/>
    </row>
    <row r="49" spans="1:116" ht="39" customHeight="1">
      <c r="A49" s="24">
        <v>46</v>
      </c>
      <c r="B49" s="9"/>
      <c r="C49" s="62" t="s">
        <v>91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v>15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7">
        <f t="shared" si="6"/>
        <v>15</v>
      </c>
      <c r="DH49" s="60"/>
      <c r="DI49" s="20">
        <f t="shared" si="9"/>
        <v>139</v>
      </c>
      <c r="DJ49" s="18">
        <f t="shared" si="7"/>
        <v>1</v>
      </c>
      <c r="DK49" s="19">
        <f t="shared" si="8"/>
        <v>15</v>
      </c>
      <c r="DL49" s="32"/>
    </row>
    <row r="50" spans="1:116" ht="39" customHeight="1">
      <c r="A50" s="24">
        <v>47</v>
      </c>
      <c r="B50" s="9"/>
      <c r="C50" s="50" t="s">
        <v>199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>
        <v>15</v>
      </c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7">
        <f t="shared" si="6"/>
        <v>15</v>
      </c>
      <c r="DH50" s="55"/>
      <c r="DI50" s="20">
        <f t="shared" si="9"/>
        <v>139</v>
      </c>
      <c r="DJ50" s="18">
        <f t="shared" si="7"/>
        <v>1</v>
      </c>
      <c r="DK50" s="19">
        <f t="shared" si="8"/>
        <v>15</v>
      </c>
      <c r="DL50" s="32"/>
    </row>
    <row r="51" spans="1:116" ht="39" customHeight="1">
      <c r="A51" s="24">
        <v>48</v>
      </c>
      <c r="B51" s="13"/>
      <c r="C51" s="63" t="s">
        <v>27</v>
      </c>
      <c r="D51" s="16"/>
      <c r="E51" s="16">
        <v>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>
        <v>8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7">
        <f t="shared" si="6"/>
        <v>15</v>
      </c>
      <c r="DH51" s="55"/>
      <c r="DI51" s="20">
        <f t="shared" si="9"/>
        <v>139</v>
      </c>
      <c r="DJ51" s="18">
        <f t="shared" si="7"/>
        <v>2</v>
      </c>
      <c r="DK51" s="19">
        <f t="shared" si="8"/>
        <v>7.5</v>
      </c>
      <c r="DL51" s="32"/>
    </row>
    <row r="52" spans="1:116" ht="39" customHeight="1">
      <c r="A52" s="24">
        <v>49</v>
      </c>
      <c r="B52" s="13"/>
      <c r="C52" s="62" t="s">
        <v>77</v>
      </c>
      <c r="D52" s="16"/>
      <c r="E52" s="16"/>
      <c r="F52" s="16"/>
      <c r="G52" s="16"/>
      <c r="H52" s="16"/>
      <c r="I52" s="16"/>
      <c r="J52" s="16"/>
      <c r="K52" s="16">
        <v>10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5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7">
        <f t="shared" si="6"/>
        <v>15</v>
      </c>
      <c r="DH52" s="60"/>
      <c r="DI52" s="20">
        <f t="shared" si="9"/>
        <v>139</v>
      </c>
      <c r="DJ52" s="18">
        <f t="shared" si="7"/>
        <v>2</v>
      </c>
      <c r="DK52" s="19">
        <f t="shared" si="8"/>
        <v>7.5</v>
      </c>
      <c r="DL52" s="32"/>
    </row>
    <row r="53" spans="1:116" ht="39" customHeight="1">
      <c r="A53" s="24">
        <v>50</v>
      </c>
      <c r="B53" s="13"/>
      <c r="C53" s="62" t="s">
        <v>187</v>
      </c>
      <c r="D53" s="2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2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>
        <v>1</v>
      </c>
      <c r="BJ53" s="16">
        <v>1</v>
      </c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>
        <v>4</v>
      </c>
      <c r="CP53" s="16"/>
      <c r="CQ53" s="16"/>
      <c r="CR53" s="16"/>
      <c r="CS53" s="16">
        <v>9</v>
      </c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7">
        <f t="shared" si="6"/>
        <v>15</v>
      </c>
      <c r="DH53" s="55"/>
      <c r="DI53" s="20">
        <f t="shared" si="9"/>
        <v>139</v>
      </c>
      <c r="DJ53" s="18">
        <f t="shared" si="7"/>
        <v>4</v>
      </c>
      <c r="DK53" s="19">
        <f t="shared" si="8"/>
        <v>3.75</v>
      </c>
      <c r="DL53" s="32"/>
    </row>
    <row r="54" spans="1:116" ht="39" customHeight="1">
      <c r="A54" s="24">
        <v>50</v>
      </c>
      <c r="B54" s="13"/>
      <c r="C54" s="62" t="s">
        <v>16</v>
      </c>
      <c r="D54" s="21"/>
      <c r="E54" s="16"/>
      <c r="F54" s="16"/>
      <c r="G54" s="16"/>
      <c r="H54" s="16">
        <v>2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>
        <v>2</v>
      </c>
      <c r="AC54" s="16"/>
      <c r="AD54" s="16">
        <v>2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>
        <v>2</v>
      </c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>
        <v>6</v>
      </c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>
        <v>1</v>
      </c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7">
        <f t="shared" si="6"/>
        <v>15</v>
      </c>
      <c r="DH54" s="60"/>
      <c r="DI54" s="20">
        <f t="shared" si="9"/>
        <v>139</v>
      </c>
      <c r="DJ54" s="18">
        <f t="shared" si="7"/>
        <v>6</v>
      </c>
      <c r="DK54" s="19">
        <f t="shared" si="8"/>
        <v>2.5</v>
      </c>
      <c r="DL54" s="32"/>
    </row>
    <row r="55" spans="1:116" ht="39" customHeight="1">
      <c r="A55" s="24">
        <v>51</v>
      </c>
      <c r="B55" s="13"/>
      <c r="C55" s="62" t="s">
        <v>44</v>
      </c>
      <c r="D55" s="21"/>
      <c r="E55" s="16"/>
      <c r="F55" s="16"/>
      <c r="G55" s="16"/>
      <c r="H55" s="16"/>
      <c r="I55" s="16"/>
      <c r="J55" s="16"/>
      <c r="K55" s="16">
        <v>6</v>
      </c>
      <c r="L55" s="16"/>
      <c r="M55" s="16"/>
      <c r="N55" s="16"/>
      <c r="O55" s="16"/>
      <c r="P55" s="16"/>
      <c r="Q55" s="16"/>
      <c r="R55" s="16"/>
      <c r="S55" s="16"/>
      <c r="T55" s="16"/>
      <c r="U55" s="16">
        <v>4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>
        <v>4</v>
      </c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7">
        <f t="shared" si="6"/>
        <v>14</v>
      </c>
      <c r="DH55" s="60"/>
      <c r="DI55" s="20">
        <f t="shared" si="9"/>
        <v>140</v>
      </c>
      <c r="DJ55" s="18">
        <f t="shared" si="7"/>
        <v>3</v>
      </c>
      <c r="DK55" s="19">
        <f t="shared" si="8"/>
        <v>4.666666666666667</v>
      </c>
      <c r="DL55" s="32"/>
    </row>
    <row r="56" spans="1:116" ht="39" customHeight="1">
      <c r="A56" s="24">
        <v>52</v>
      </c>
      <c r="B56" s="13"/>
      <c r="C56" s="62" t="s">
        <v>190</v>
      </c>
      <c r="D56" s="2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>
        <v>2</v>
      </c>
      <c r="DB56" s="16"/>
      <c r="DC56" s="16"/>
      <c r="DD56" s="16"/>
      <c r="DE56" s="16"/>
      <c r="DF56" s="16"/>
      <c r="DG56" s="17">
        <v>12</v>
      </c>
      <c r="DH56" s="55"/>
      <c r="DI56" s="20">
        <f t="shared" si="9"/>
        <v>142</v>
      </c>
      <c r="DJ56" s="18">
        <f t="shared" si="7"/>
        <v>1</v>
      </c>
      <c r="DK56" s="19">
        <f t="shared" si="8"/>
        <v>12</v>
      </c>
      <c r="DL56" s="32"/>
    </row>
    <row r="57" spans="1:116" ht="39" customHeight="1">
      <c r="A57" s="24">
        <v>53</v>
      </c>
      <c r="B57" s="13"/>
      <c r="C57" s="50" t="s">
        <v>204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>
        <v>3</v>
      </c>
      <c r="CY57" s="16"/>
      <c r="CZ57" s="16"/>
      <c r="DA57" s="16"/>
      <c r="DB57" s="16">
        <v>9</v>
      </c>
      <c r="DC57" s="16"/>
      <c r="DD57" s="16"/>
      <c r="DE57" s="16"/>
      <c r="DF57" s="16"/>
      <c r="DG57" s="17">
        <f t="shared" ref="DG57:DG89" si="10">SUM(D57:DF57)</f>
        <v>12</v>
      </c>
      <c r="DH57" s="60"/>
      <c r="DI57" s="20">
        <f t="shared" si="9"/>
        <v>142</v>
      </c>
      <c r="DJ57" s="18">
        <f t="shared" si="7"/>
        <v>2</v>
      </c>
      <c r="DK57" s="19">
        <f t="shared" si="8"/>
        <v>6</v>
      </c>
      <c r="DL57" s="32"/>
    </row>
    <row r="58" spans="1:116" ht="39" customHeight="1">
      <c r="A58" s="24">
        <v>54</v>
      </c>
      <c r="B58" s="13"/>
      <c r="C58" s="62" t="s">
        <v>8</v>
      </c>
      <c r="D58" s="21"/>
      <c r="E58" s="16"/>
      <c r="F58" s="16"/>
      <c r="G58" s="16"/>
      <c r="H58" s="16"/>
      <c r="I58" s="16"/>
      <c r="J58" s="16"/>
      <c r="K58" s="16">
        <v>3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>
        <v>2</v>
      </c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>
        <v>7</v>
      </c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7">
        <f t="shared" si="10"/>
        <v>12</v>
      </c>
      <c r="DH58" s="59"/>
      <c r="DI58" s="20">
        <f t="shared" si="9"/>
        <v>142</v>
      </c>
      <c r="DJ58" s="18">
        <f t="shared" si="7"/>
        <v>3</v>
      </c>
      <c r="DK58" s="19">
        <f t="shared" si="8"/>
        <v>4</v>
      </c>
      <c r="DL58" s="32"/>
    </row>
    <row r="59" spans="1:116" ht="39" customHeight="1">
      <c r="A59" s="24">
        <v>55</v>
      </c>
      <c r="B59" s="13"/>
      <c r="C59" s="62" t="s">
        <v>64</v>
      </c>
      <c r="D59" s="2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42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>
        <v>1</v>
      </c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>
        <v>10</v>
      </c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7">
        <f t="shared" si="10"/>
        <v>11</v>
      </c>
      <c r="DH59" s="60"/>
      <c r="DI59" s="20">
        <f t="shared" si="9"/>
        <v>143</v>
      </c>
      <c r="DJ59" s="18">
        <f t="shared" si="7"/>
        <v>2</v>
      </c>
      <c r="DK59" s="19">
        <f t="shared" si="8"/>
        <v>5.5</v>
      </c>
      <c r="DL59" s="32"/>
    </row>
    <row r="60" spans="1:116" ht="39" customHeight="1">
      <c r="A60" s="24">
        <v>56</v>
      </c>
      <c r="B60" s="13"/>
      <c r="C60" s="62" t="s">
        <v>186</v>
      </c>
      <c r="D60" s="2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42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>
        <v>3</v>
      </c>
      <c r="CP60" s="16"/>
      <c r="CQ60" s="16"/>
      <c r="CR60" s="16"/>
      <c r="CS60" s="16">
        <v>8</v>
      </c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7">
        <f t="shared" si="10"/>
        <v>11</v>
      </c>
      <c r="DH60" s="55"/>
      <c r="DI60" s="20">
        <f t="shared" si="9"/>
        <v>143</v>
      </c>
      <c r="DJ60" s="18">
        <f t="shared" si="7"/>
        <v>2</v>
      </c>
      <c r="DK60" s="19">
        <f t="shared" si="8"/>
        <v>5.5</v>
      </c>
      <c r="DL60" s="32"/>
    </row>
    <row r="61" spans="1:116" ht="39" customHeight="1">
      <c r="A61" s="24">
        <v>57</v>
      </c>
      <c r="B61" s="13"/>
      <c r="C61" s="50" t="s">
        <v>15</v>
      </c>
      <c r="D61" s="2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>
        <v>7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>
        <v>3</v>
      </c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7">
        <f t="shared" si="10"/>
        <v>10</v>
      </c>
      <c r="DH61" s="55"/>
      <c r="DI61" s="20">
        <f t="shared" si="9"/>
        <v>144</v>
      </c>
      <c r="DJ61" s="18">
        <f t="shared" si="7"/>
        <v>2</v>
      </c>
      <c r="DK61" s="19">
        <f t="shared" si="8"/>
        <v>5</v>
      </c>
      <c r="DL61" s="32"/>
    </row>
    <row r="62" spans="1:116" ht="39" customHeight="1">
      <c r="A62" s="24">
        <v>58</v>
      </c>
      <c r="B62" s="13"/>
      <c r="C62" s="62" t="s">
        <v>40</v>
      </c>
      <c r="D62" s="2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3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>
        <v>1</v>
      </c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>
        <v>6</v>
      </c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7">
        <f t="shared" si="10"/>
        <v>10</v>
      </c>
      <c r="DH62" s="59"/>
      <c r="DI62" s="20">
        <f t="shared" si="9"/>
        <v>144</v>
      </c>
      <c r="DJ62" s="18">
        <f t="shared" si="7"/>
        <v>3</v>
      </c>
      <c r="DK62" s="19">
        <f t="shared" si="8"/>
        <v>3.3333333333333335</v>
      </c>
      <c r="DL62" s="32"/>
    </row>
    <row r="63" spans="1:116" ht="39" customHeight="1">
      <c r="A63" s="24">
        <v>59</v>
      </c>
      <c r="B63" s="13"/>
      <c r="C63" s="62" t="s">
        <v>76</v>
      </c>
      <c r="D63" s="21"/>
      <c r="E63" s="16"/>
      <c r="F63" s="16"/>
      <c r="G63" s="16"/>
      <c r="H63" s="16"/>
      <c r="I63" s="16"/>
      <c r="J63" s="16"/>
      <c r="K63" s="16">
        <v>5</v>
      </c>
      <c r="L63" s="16"/>
      <c r="M63" s="16"/>
      <c r="N63" s="16"/>
      <c r="O63" s="16"/>
      <c r="P63" s="16"/>
      <c r="Q63" s="16">
        <v>2</v>
      </c>
      <c r="R63" s="16"/>
      <c r="S63" s="16"/>
      <c r="T63" s="16"/>
      <c r="U63" s="16"/>
      <c r="V63" s="16"/>
      <c r="W63" s="16">
        <v>2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7">
        <f t="shared" si="10"/>
        <v>9</v>
      </c>
      <c r="DH63" s="55"/>
      <c r="DI63" s="20">
        <f t="shared" si="9"/>
        <v>145</v>
      </c>
      <c r="DJ63" s="18">
        <f t="shared" si="7"/>
        <v>3</v>
      </c>
      <c r="DK63" s="19">
        <f t="shared" si="8"/>
        <v>3</v>
      </c>
      <c r="DL63" s="32"/>
    </row>
    <row r="64" spans="1:116" ht="39" customHeight="1">
      <c r="A64" s="24">
        <v>59</v>
      </c>
      <c r="B64" s="13"/>
      <c r="C64" s="62" t="s">
        <v>43</v>
      </c>
      <c r="D64" s="16"/>
      <c r="E64" s="16"/>
      <c r="F64" s="16"/>
      <c r="G64" s="16"/>
      <c r="H64" s="16"/>
      <c r="I64" s="16"/>
      <c r="J64" s="16"/>
      <c r="K64" s="16">
        <v>2</v>
      </c>
      <c r="L64" s="16"/>
      <c r="M64" s="16"/>
      <c r="N64" s="16"/>
      <c r="O64" s="16"/>
      <c r="P64" s="16"/>
      <c r="Q64" s="16"/>
      <c r="R64" s="16"/>
      <c r="S64" s="16"/>
      <c r="T64" s="16"/>
      <c r="U64" s="16">
        <v>5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>
        <v>2</v>
      </c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7">
        <f t="shared" si="10"/>
        <v>9</v>
      </c>
      <c r="DH64" s="59"/>
      <c r="DI64" s="20">
        <f t="shared" si="9"/>
        <v>145</v>
      </c>
      <c r="DJ64" s="18">
        <f t="shared" si="7"/>
        <v>3</v>
      </c>
      <c r="DK64" s="19">
        <f t="shared" si="8"/>
        <v>3</v>
      </c>
      <c r="DL64" s="32"/>
    </row>
    <row r="65" spans="1:116" ht="39" customHeight="1">
      <c r="A65" s="24">
        <v>60</v>
      </c>
      <c r="B65" s="13"/>
      <c r="C65" s="50" t="s">
        <v>95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>
        <v>8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7">
        <f t="shared" si="10"/>
        <v>8</v>
      </c>
      <c r="DH65" s="59"/>
      <c r="DI65" s="20">
        <f t="shared" si="9"/>
        <v>146</v>
      </c>
      <c r="DJ65" s="18">
        <f t="shared" si="7"/>
        <v>1</v>
      </c>
      <c r="DK65" s="19">
        <f t="shared" si="8"/>
        <v>8</v>
      </c>
      <c r="DL65" s="32"/>
    </row>
    <row r="66" spans="1:116" ht="39" customHeight="1">
      <c r="A66" s="24">
        <v>61</v>
      </c>
      <c r="B66" s="13"/>
      <c r="C66" s="62" t="s">
        <v>37</v>
      </c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3</v>
      </c>
      <c r="AB66" s="16"/>
      <c r="AC66" s="16"/>
      <c r="AD66" s="16"/>
      <c r="AE66" s="16">
        <v>2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>
        <v>3</v>
      </c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7">
        <f t="shared" si="10"/>
        <v>8</v>
      </c>
      <c r="DH66" s="59"/>
      <c r="DI66" s="20">
        <f t="shared" si="9"/>
        <v>146</v>
      </c>
      <c r="DJ66" s="18">
        <f t="shared" si="7"/>
        <v>3</v>
      </c>
      <c r="DK66" s="19">
        <f t="shared" si="8"/>
        <v>2.6666666666666665</v>
      </c>
      <c r="DL66" s="32"/>
    </row>
    <row r="67" spans="1:116" ht="39" customHeight="1">
      <c r="A67" s="24">
        <v>61</v>
      </c>
      <c r="B67" s="13"/>
      <c r="C67" s="50" t="s">
        <v>42</v>
      </c>
      <c r="D67" s="16"/>
      <c r="E67" s="16"/>
      <c r="F67" s="16"/>
      <c r="G67" s="16"/>
      <c r="H67" s="16"/>
      <c r="I67" s="16"/>
      <c r="J67" s="16"/>
      <c r="K67" s="16">
        <v>1</v>
      </c>
      <c r="L67" s="16"/>
      <c r="M67" s="16"/>
      <c r="N67" s="16"/>
      <c r="O67" s="16"/>
      <c r="P67" s="16"/>
      <c r="Q67" s="16">
        <v>1</v>
      </c>
      <c r="R67" s="16"/>
      <c r="S67" s="16"/>
      <c r="T67" s="16"/>
      <c r="U67" s="16"/>
      <c r="V67" s="16"/>
      <c r="W67" s="16">
        <v>1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>
        <v>2</v>
      </c>
      <c r="AL67" s="16">
        <v>1</v>
      </c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>
        <v>1</v>
      </c>
      <c r="CR67" s="16">
        <v>1</v>
      </c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7">
        <f t="shared" si="10"/>
        <v>8</v>
      </c>
      <c r="DH67" s="55"/>
      <c r="DI67" s="20">
        <f t="shared" si="9"/>
        <v>146</v>
      </c>
      <c r="DJ67" s="18">
        <f t="shared" ref="DJ67:DJ89" si="11">COUNTA(D67:DF67)</f>
        <v>7</v>
      </c>
      <c r="DK67" s="19">
        <f t="shared" ref="DK67:DK89" si="12">+DG67/DJ67</f>
        <v>1.1428571428571428</v>
      </c>
      <c r="DL67" s="32"/>
    </row>
    <row r="68" spans="1:116" ht="39" customHeight="1">
      <c r="A68" s="24">
        <v>62</v>
      </c>
      <c r="B68" s="13"/>
      <c r="C68" s="50" t="s">
        <v>196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>
        <v>7</v>
      </c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7">
        <f t="shared" si="10"/>
        <v>7</v>
      </c>
      <c r="DH68" s="59"/>
      <c r="DI68" s="20">
        <f t="shared" si="9"/>
        <v>147</v>
      </c>
      <c r="DJ68" s="18">
        <f t="shared" si="11"/>
        <v>1</v>
      </c>
      <c r="DK68" s="19">
        <f t="shared" si="12"/>
        <v>7</v>
      </c>
      <c r="DL68" s="32"/>
    </row>
    <row r="69" spans="1:116" ht="39" customHeight="1">
      <c r="A69" s="24">
        <v>63</v>
      </c>
      <c r="B69" s="9"/>
      <c r="C69" s="62" t="s">
        <v>10</v>
      </c>
      <c r="D69" s="2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>
        <v>5</v>
      </c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>
        <v>1</v>
      </c>
      <c r="BU69" s="16"/>
      <c r="BV69" s="16"/>
      <c r="BW69" s="16"/>
      <c r="BX69" s="16"/>
      <c r="BY69" s="16"/>
      <c r="BZ69" s="16"/>
      <c r="CA69" s="16"/>
      <c r="CB69" s="16">
        <v>1</v>
      </c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7">
        <f t="shared" si="10"/>
        <v>7</v>
      </c>
      <c r="DH69" s="59"/>
      <c r="DI69" s="20">
        <f t="shared" si="9"/>
        <v>147</v>
      </c>
      <c r="DJ69" s="18">
        <f t="shared" si="11"/>
        <v>3</v>
      </c>
      <c r="DK69" s="19">
        <f t="shared" si="12"/>
        <v>2.3333333333333335</v>
      </c>
      <c r="DL69" s="32"/>
    </row>
    <row r="70" spans="1:116" ht="39" customHeight="1">
      <c r="A70" s="24">
        <v>64</v>
      </c>
      <c r="B70" s="13"/>
      <c r="C70" s="50" t="s">
        <v>195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>
        <v>6</v>
      </c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7">
        <f t="shared" si="10"/>
        <v>6</v>
      </c>
      <c r="DH70" s="55"/>
      <c r="DI70" s="20">
        <f t="shared" si="9"/>
        <v>148</v>
      </c>
      <c r="DJ70" s="18">
        <f t="shared" si="11"/>
        <v>1</v>
      </c>
      <c r="DK70" s="19">
        <f t="shared" si="12"/>
        <v>6</v>
      </c>
      <c r="DL70" s="32"/>
    </row>
    <row r="71" spans="1:116" ht="39" customHeight="1">
      <c r="A71" s="24">
        <v>65</v>
      </c>
      <c r="B71" s="9"/>
      <c r="C71" s="62" t="s">
        <v>49</v>
      </c>
      <c r="D71" s="21"/>
      <c r="E71" s="16"/>
      <c r="F71" s="16">
        <v>2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3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>
        <v>1</v>
      </c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7">
        <f t="shared" si="10"/>
        <v>6</v>
      </c>
      <c r="DH71" s="55"/>
      <c r="DI71" s="20">
        <f t="shared" ref="DI71:DI89" si="13">+$DG$3-DG71</f>
        <v>148</v>
      </c>
      <c r="DJ71" s="18">
        <f t="shared" si="11"/>
        <v>3</v>
      </c>
      <c r="DK71" s="19">
        <f t="shared" si="12"/>
        <v>2</v>
      </c>
      <c r="DL71" s="32"/>
    </row>
    <row r="72" spans="1:116" ht="39" customHeight="1">
      <c r="A72" s="24">
        <v>66</v>
      </c>
      <c r="B72" s="9"/>
      <c r="C72" s="62" t="s">
        <v>165</v>
      </c>
      <c r="D72" s="2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>
        <v>5</v>
      </c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7">
        <f t="shared" si="10"/>
        <v>5</v>
      </c>
      <c r="DH72" s="59"/>
      <c r="DI72" s="20">
        <f t="shared" si="13"/>
        <v>149</v>
      </c>
      <c r="DJ72" s="18">
        <f t="shared" si="11"/>
        <v>1</v>
      </c>
      <c r="DK72" s="19">
        <f t="shared" si="12"/>
        <v>5</v>
      </c>
      <c r="DL72" s="32"/>
    </row>
    <row r="73" spans="1:116" ht="39" customHeight="1">
      <c r="A73" s="24">
        <v>67</v>
      </c>
      <c r="B73" s="9"/>
      <c r="C73" s="62" t="s">
        <v>188</v>
      </c>
      <c r="D73" s="2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42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>
        <v>5</v>
      </c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7">
        <f t="shared" si="10"/>
        <v>5</v>
      </c>
      <c r="DH73" s="60"/>
      <c r="DI73" s="20">
        <f t="shared" si="13"/>
        <v>149</v>
      </c>
      <c r="DJ73" s="18">
        <f t="shared" si="11"/>
        <v>1</v>
      </c>
      <c r="DK73" s="19">
        <f t="shared" si="12"/>
        <v>5</v>
      </c>
      <c r="DL73" s="32"/>
    </row>
    <row r="74" spans="1:116" ht="39" customHeight="1">
      <c r="A74" s="24"/>
      <c r="B74" s="9"/>
      <c r="C74" s="50" t="s">
        <v>12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>
        <v>1</v>
      </c>
      <c r="AI74" s="16"/>
      <c r="AJ74" s="16"/>
      <c r="AK74" s="16">
        <v>1</v>
      </c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>
        <v>3</v>
      </c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7">
        <f t="shared" si="10"/>
        <v>5</v>
      </c>
      <c r="DH74" s="59"/>
      <c r="DI74" s="20">
        <f t="shared" si="13"/>
        <v>149</v>
      </c>
      <c r="DJ74" s="18">
        <f t="shared" si="11"/>
        <v>3</v>
      </c>
      <c r="DK74" s="19">
        <f t="shared" si="12"/>
        <v>1.6666666666666667</v>
      </c>
      <c r="DL74" s="32"/>
    </row>
    <row r="75" spans="1:116" ht="39" customHeight="1">
      <c r="A75" s="24">
        <v>68</v>
      </c>
      <c r="B75" s="9"/>
      <c r="C75" s="62" t="s">
        <v>132</v>
      </c>
      <c r="D75" s="2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>
        <v>4</v>
      </c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7">
        <f t="shared" si="10"/>
        <v>4</v>
      </c>
      <c r="DH75" s="59"/>
      <c r="DI75" s="20">
        <f t="shared" si="13"/>
        <v>150</v>
      </c>
      <c r="DJ75" s="18">
        <f t="shared" si="11"/>
        <v>1</v>
      </c>
      <c r="DK75" s="19">
        <f t="shared" si="12"/>
        <v>4</v>
      </c>
      <c r="DL75" s="32"/>
    </row>
    <row r="76" spans="1:116" ht="39" customHeight="1">
      <c r="A76" s="24">
        <v>68</v>
      </c>
      <c r="B76" s="9"/>
      <c r="C76" s="62" t="s">
        <v>164</v>
      </c>
      <c r="D76" s="2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42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>
        <v>4</v>
      </c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7">
        <f t="shared" si="10"/>
        <v>4</v>
      </c>
      <c r="DH76" s="60"/>
      <c r="DI76" s="20">
        <f t="shared" si="13"/>
        <v>150</v>
      </c>
      <c r="DJ76" s="18">
        <f t="shared" si="11"/>
        <v>1</v>
      </c>
      <c r="DK76" s="19">
        <f t="shared" si="12"/>
        <v>4</v>
      </c>
      <c r="DL76" s="32"/>
    </row>
    <row r="77" spans="1:116" ht="39" customHeight="1">
      <c r="A77" s="24">
        <v>68</v>
      </c>
      <c r="B77" s="9"/>
      <c r="C77" s="62" t="s">
        <v>74</v>
      </c>
      <c r="D77" s="21"/>
      <c r="E77" s="16"/>
      <c r="F77" s="16"/>
      <c r="G77" s="16"/>
      <c r="H77" s="16">
        <v>1</v>
      </c>
      <c r="I77" s="16"/>
      <c r="J77" s="16"/>
      <c r="K77" s="16"/>
      <c r="L77" s="16"/>
      <c r="M77" s="16"/>
      <c r="N77" s="16">
        <v>1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>
        <v>1</v>
      </c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>
        <v>1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7">
        <f t="shared" si="10"/>
        <v>4</v>
      </c>
      <c r="DH77" s="59"/>
      <c r="DI77" s="20">
        <f t="shared" si="13"/>
        <v>150</v>
      </c>
      <c r="DJ77" s="18">
        <f t="shared" si="11"/>
        <v>4</v>
      </c>
      <c r="DK77" s="19">
        <f t="shared" si="12"/>
        <v>1</v>
      </c>
      <c r="DL77" s="32"/>
    </row>
    <row r="78" spans="1:116" ht="39" customHeight="1">
      <c r="A78" s="24">
        <v>68</v>
      </c>
      <c r="B78" s="9"/>
      <c r="C78" s="50" t="s">
        <v>28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>
        <v>3</v>
      </c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7">
        <f t="shared" si="10"/>
        <v>3</v>
      </c>
      <c r="DH78" s="55"/>
      <c r="DI78" s="20">
        <f t="shared" si="13"/>
        <v>151</v>
      </c>
      <c r="DJ78" s="18">
        <f t="shared" si="11"/>
        <v>1</v>
      </c>
      <c r="DK78" s="19">
        <f t="shared" si="12"/>
        <v>3</v>
      </c>
      <c r="DL78" s="32"/>
    </row>
    <row r="79" spans="1:116" ht="39" customHeight="1">
      <c r="A79" s="24">
        <v>69</v>
      </c>
      <c r="B79" s="9"/>
      <c r="C79" s="50" t="s">
        <v>194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>
        <v>3</v>
      </c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7">
        <f t="shared" si="10"/>
        <v>3</v>
      </c>
      <c r="DH79" s="60"/>
      <c r="DI79" s="20">
        <f t="shared" si="13"/>
        <v>151</v>
      </c>
      <c r="DJ79" s="18">
        <f t="shared" si="11"/>
        <v>1</v>
      </c>
      <c r="DK79" s="19">
        <f t="shared" si="12"/>
        <v>3</v>
      </c>
      <c r="DL79" s="32"/>
    </row>
    <row r="80" spans="1:116" ht="39" customHeight="1">
      <c r="A80" s="24">
        <v>70</v>
      </c>
      <c r="B80" s="9"/>
      <c r="C80" s="50" t="s">
        <v>208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>
        <v>3</v>
      </c>
      <c r="DB80" s="16"/>
      <c r="DC80" s="16"/>
      <c r="DD80" s="16"/>
      <c r="DE80" s="16"/>
      <c r="DF80" s="16"/>
      <c r="DG80" s="17">
        <f t="shared" si="10"/>
        <v>3</v>
      </c>
      <c r="DH80" s="60"/>
      <c r="DI80" s="20">
        <f t="shared" si="13"/>
        <v>151</v>
      </c>
      <c r="DJ80" s="18">
        <f t="shared" si="11"/>
        <v>1</v>
      </c>
      <c r="DK80" s="19">
        <f t="shared" si="12"/>
        <v>3</v>
      </c>
      <c r="DL80" s="32"/>
    </row>
    <row r="81" spans="1:116" ht="39" customHeight="1">
      <c r="A81" s="24">
        <v>71</v>
      </c>
      <c r="B81" s="9"/>
      <c r="C81" s="62" t="s">
        <v>90</v>
      </c>
      <c r="D81" s="2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v>2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7">
        <f t="shared" si="10"/>
        <v>2</v>
      </c>
      <c r="DH81" s="60"/>
      <c r="DI81" s="20">
        <f t="shared" si="13"/>
        <v>152</v>
      </c>
      <c r="DJ81" s="18">
        <f t="shared" si="11"/>
        <v>1</v>
      </c>
      <c r="DK81" s="19">
        <f t="shared" si="12"/>
        <v>2</v>
      </c>
      <c r="DL81" s="32"/>
    </row>
    <row r="82" spans="1:116" ht="39" customHeight="1">
      <c r="A82" s="24">
        <v>71</v>
      </c>
      <c r="B82" s="9"/>
      <c r="C82" s="50" t="s">
        <v>173</v>
      </c>
      <c r="D82" s="2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>
        <v>2</v>
      </c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7">
        <f t="shared" si="10"/>
        <v>2</v>
      </c>
      <c r="DH82" s="60"/>
      <c r="DI82" s="20">
        <f t="shared" si="13"/>
        <v>152</v>
      </c>
      <c r="DJ82" s="18">
        <f t="shared" si="11"/>
        <v>1</v>
      </c>
      <c r="DK82" s="19">
        <f t="shared" si="12"/>
        <v>2</v>
      </c>
      <c r="DL82" s="32"/>
    </row>
    <row r="83" spans="1:116" ht="39" customHeight="1">
      <c r="A83" s="24">
        <v>72</v>
      </c>
      <c r="B83" s="13"/>
      <c r="C83" s="50" t="s">
        <v>11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>
        <v>2</v>
      </c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7">
        <f t="shared" si="10"/>
        <v>2</v>
      </c>
      <c r="DH83" s="60"/>
      <c r="DI83" s="20">
        <f t="shared" si="13"/>
        <v>152</v>
      </c>
      <c r="DJ83" s="18">
        <f t="shared" si="11"/>
        <v>1</v>
      </c>
      <c r="DK83" s="19">
        <f t="shared" si="12"/>
        <v>2</v>
      </c>
      <c r="DL83" s="32"/>
    </row>
    <row r="84" spans="1:116" ht="39" customHeight="1">
      <c r="A84" s="24">
        <v>72</v>
      </c>
      <c r="B84" s="13"/>
      <c r="C84" s="62" t="s">
        <v>193</v>
      </c>
      <c r="D84" s="2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42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>
        <v>2</v>
      </c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7">
        <f t="shared" si="10"/>
        <v>2</v>
      </c>
      <c r="DH84" s="55"/>
      <c r="DI84" s="20">
        <f t="shared" si="13"/>
        <v>152</v>
      </c>
      <c r="DJ84" s="18">
        <f t="shared" si="11"/>
        <v>1</v>
      </c>
      <c r="DK84" s="19">
        <f t="shared" si="12"/>
        <v>2</v>
      </c>
      <c r="DL84" s="32"/>
    </row>
    <row r="85" spans="1:116" ht="39" customHeight="1">
      <c r="A85" s="24">
        <v>72</v>
      </c>
      <c r="B85" s="13"/>
      <c r="C85" s="62" t="s">
        <v>9</v>
      </c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42"/>
      <c r="U85" s="16"/>
      <c r="V85" s="16"/>
      <c r="W85" s="16"/>
      <c r="X85" s="16"/>
      <c r="Y85" s="16"/>
      <c r="Z85" s="16"/>
      <c r="AA85" s="16"/>
      <c r="AB85" s="16"/>
      <c r="AC85" s="16"/>
      <c r="AD85" s="16">
        <v>1</v>
      </c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>
        <v>1</v>
      </c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7">
        <f t="shared" si="10"/>
        <v>2</v>
      </c>
      <c r="DH85" s="60"/>
      <c r="DI85" s="20">
        <f t="shared" si="13"/>
        <v>152</v>
      </c>
      <c r="DJ85" s="18">
        <f t="shared" si="11"/>
        <v>2</v>
      </c>
      <c r="DK85" s="19">
        <f t="shared" si="12"/>
        <v>1</v>
      </c>
      <c r="DL85" s="32"/>
    </row>
    <row r="86" spans="1:116" ht="39" customHeight="1">
      <c r="A86" s="24">
        <v>72</v>
      </c>
      <c r="B86" s="13"/>
      <c r="C86" s="62" t="s">
        <v>138</v>
      </c>
      <c r="D86" s="2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42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>
        <v>1</v>
      </c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7">
        <f t="shared" si="10"/>
        <v>1</v>
      </c>
      <c r="DH86" s="55"/>
      <c r="DI86" s="20">
        <f t="shared" si="13"/>
        <v>153</v>
      </c>
      <c r="DJ86" s="18">
        <f t="shared" si="11"/>
        <v>1</v>
      </c>
      <c r="DK86" s="19">
        <f t="shared" si="12"/>
        <v>1</v>
      </c>
      <c r="DL86" s="32"/>
    </row>
    <row r="87" spans="1:116" ht="39" customHeight="1">
      <c r="A87" s="24">
        <v>74</v>
      </c>
      <c r="B87" s="9"/>
      <c r="C87" s="50" t="s">
        <v>52</v>
      </c>
      <c r="D87" s="2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>
        <v>1</v>
      </c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7">
        <f t="shared" si="10"/>
        <v>1</v>
      </c>
      <c r="DH87" s="59"/>
      <c r="DI87" s="20">
        <f t="shared" si="13"/>
        <v>153</v>
      </c>
      <c r="DJ87" s="18">
        <f t="shared" si="11"/>
        <v>1</v>
      </c>
      <c r="DK87" s="19">
        <f t="shared" si="12"/>
        <v>1</v>
      </c>
      <c r="DL87" s="32"/>
    </row>
    <row r="88" spans="1:116" ht="39" customHeight="1">
      <c r="A88" s="24">
        <v>75</v>
      </c>
      <c r="B88" s="13"/>
      <c r="C88" s="50" t="s">
        <v>62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>
        <v>1</v>
      </c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7">
        <f t="shared" si="10"/>
        <v>1</v>
      </c>
      <c r="DH88" s="61"/>
      <c r="DI88" s="20">
        <f t="shared" si="13"/>
        <v>153</v>
      </c>
      <c r="DJ88" s="18">
        <f t="shared" si="11"/>
        <v>1</v>
      </c>
      <c r="DK88" s="19">
        <f t="shared" si="12"/>
        <v>1</v>
      </c>
      <c r="DL88" s="32"/>
    </row>
    <row r="89" spans="1:116" ht="39" customHeight="1">
      <c r="A89" s="24">
        <v>75</v>
      </c>
      <c r="B89" s="13"/>
      <c r="C89" s="50" t="s">
        <v>196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>
        <v>1</v>
      </c>
      <c r="DA89" s="16"/>
      <c r="DB89" s="16"/>
      <c r="DC89" s="16"/>
      <c r="DD89" s="16"/>
      <c r="DE89" s="16"/>
      <c r="DF89" s="16"/>
      <c r="DG89" s="17">
        <f t="shared" si="10"/>
        <v>1</v>
      </c>
      <c r="DH89" s="61"/>
      <c r="DI89" s="20">
        <f t="shared" si="13"/>
        <v>153</v>
      </c>
      <c r="DJ89" s="18">
        <f t="shared" si="11"/>
        <v>1</v>
      </c>
      <c r="DK89" s="19">
        <f t="shared" si="12"/>
        <v>1</v>
      </c>
      <c r="DL89" s="32"/>
    </row>
    <row r="90" spans="1:116" ht="37.5" customHeight="1">
      <c r="B90" s="13"/>
      <c r="C90" s="51" t="s">
        <v>13</v>
      </c>
      <c r="D90" s="15">
        <f>COUNTA(D3:D89)</f>
        <v>1</v>
      </c>
      <c r="E90" s="15">
        <f t="shared" ref="E90:BP90" si="14">COUNTA(E3:E89)</f>
        <v>5</v>
      </c>
      <c r="F90" s="15">
        <f t="shared" si="14"/>
        <v>4</v>
      </c>
      <c r="G90" s="15">
        <f t="shared" si="14"/>
        <v>1</v>
      </c>
      <c r="H90" s="15">
        <f t="shared" si="14"/>
        <v>7</v>
      </c>
      <c r="I90" s="15">
        <f t="shared" si="14"/>
        <v>2</v>
      </c>
      <c r="J90" s="15">
        <f t="shared" si="14"/>
        <v>2</v>
      </c>
      <c r="K90" s="15">
        <f t="shared" si="14"/>
        <v>16</v>
      </c>
      <c r="L90" s="15">
        <f t="shared" si="14"/>
        <v>2</v>
      </c>
      <c r="M90" s="15">
        <f t="shared" si="14"/>
        <v>1</v>
      </c>
      <c r="N90" s="15">
        <f t="shared" si="14"/>
        <v>6</v>
      </c>
      <c r="O90" s="15">
        <f t="shared" si="14"/>
        <v>1</v>
      </c>
      <c r="P90" s="15">
        <f t="shared" si="14"/>
        <v>1</v>
      </c>
      <c r="Q90" s="15">
        <f t="shared" si="14"/>
        <v>4</v>
      </c>
      <c r="R90" s="15">
        <f t="shared" si="14"/>
        <v>1</v>
      </c>
      <c r="S90" s="15">
        <f t="shared" si="14"/>
        <v>4</v>
      </c>
      <c r="T90" s="15">
        <f t="shared" si="14"/>
        <v>1</v>
      </c>
      <c r="U90" s="15">
        <f t="shared" si="14"/>
        <v>9</v>
      </c>
      <c r="V90" s="15">
        <f t="shared" si="14"/>
        <v>11</v>
      </c>
      <c r="W90" s="15">
        <f t="shared" si="14"/>
        <v>7</v>
      </c>
      <c r="X90" s="15">
        <f t="shared" si="14"/>
        <v>3</v>
      </c>
      <c r="Y90" s="15">
        <f t="shared" si="14"/>
        <v>1</v>
      </c>
      <c r="Z90" s="15">
        <f t="shared" si="14"/>
        <v>2</v>
      </c>
      <c r="AA90" s="15">
        <f t="shared" si="14"/>
        <v>2</v>
      </c>
      <c r="AB90" s="15">
        <f t="shared" si="14"/>
        <v>13</v>
      </c>
      <c r="AC90" s="15">
        <f t="shared" si="14"/>
        <v>1</v>
      </c>
      <c r="AD90" s="15">
        <f t="shared" si="14"/>
        <v>16</v>
      </c>
      <c r="AE90" s="15">
        <f t="shared" si="14"/>
        <v>4</v>
      </c>
      <c r="AF90" s="15">
        <f t="shared" si="14"/>
        <v>4</v>
      </c>
      <c r="AG90" s="15">
        <f t="shared" si="14"/>
        <v>1</v>
      </c>
      <c r="AH90" s="15">
        <f t="shared" si="14"/>
        <v>4</v>
      </c>
      <c r="AI90" s="15">
        <f t="shared" si="14"/>
        <v>1</v>
      </c>
      <c r="AJ90" s="15">
        <f t="shared" si="14"/>
        <v>1</v>
      </c>
      <c r="AK90" s="15">
        <f t="shared" si="14"/>
        <v>8</v>
      </c>
      <c r="AL90" s="15">
        <f t="shared" si="14"/>
        <v>4</v>
      </c>
      <c r="AM90" s="15">
        <f t="shared" si="14"/>
        <v>1</v>
      </c>
      <c r="AN90" s="15">
        <f t="shared" si="14"/>
        <v>2</v>
      </c>
      <c r="AO90" s="15">
        <f t="shared" si="14"/>
        <v>1</v>
      </c>
      <c r="AP90" s="15">
        <f t="shared" si="14"/>
        <v>6</v>
      </c>
      <c r="AQ90" s="15">
        <f t="shared" si="14"/>
        <v>6</v>
      </c>
      <c r="AR90" s="15">
        <f t="shared" si="14"/>
        <v>2</v>
      </c>
      <c r="AS90" s="15">
        <f t="shared" si="14"/>
        <v>1</v>
      </c>
      <c r="AT90" s="15">
        <f t="shared" si="14"/>
        <v>1</v>
      </c>
      <c r="AU90" s="15">
        <f t="shared" si="14"/>
        <v>2</v>
      </c>
      <c r="AV90" s="15">
        <f t="shared" si="14"/>
        <v>2</v>
      </c>
      <c r="AW90" s="15">
        <f t="shared" si="14"/>
        <v>4</v>
      </c>
      <c r="AX90" s="15">
        <f t="shared" si="14"/>
        <v>10</v>
      </c>
      <c r="AY90" s="15">
        <f t="shared" si="14"/>
        <v>1</v>
      </c>
      <c r="AZ90" s="15">
        <f t="shared" si="14"/>
        <v>1</v>
      </c>
      <c r="BA90" s="15">
        <f t="shared" si="14"/>
        <v>1</v>
      </c>
      <c r="BB90" s="15">
        <f t="shared" si="14"/>
        <v>1</v>
      </c>
      <c r="BC90" s="15">
        <f t="shared" si="14"/>
        <v>1</v>
      </c>
      <c r="BD90" s="15">
        <f t="shared" si="14"/>
        <v>10</v>
      </c>
      <c r="BE90" s="15">
        <f t="shared" si="14"/>
        <v>7</v>
      </c>
      <c r="BF90" s="15">
        <f t="shared" si="14"/>
        <v>5</v>
      </c>
      <c r="BG90" s="15">
        <f t="shared" si="14"/>
        <v>2</v>
      </c>
      <c r="BH90" s="15">
        <f t="shared" si="14"/>
        <v>1</v>
      </c>
      <c r="BI90" s="15">
        <f t="shared" si="14"/>
        <v>9</v>
      </c>
      <c r="BJ90" s="15">
        <f t="shared" si="14"/>
        <v>14</v>
      </c>
      <c r="BK90" s="15">
        <f t="shared" si="14"/>
        <v>7</v>
      </c>
      <c r="BL90" s="15">
        <f t="shared" si="14"/>
        <v>1</v>
      </c>
      <c r="BM90" s="15">
        <f t="shared" si="14"/>
        <v>2</v>
      </c>
      <c r="BN90" s="15">
        <f t="shared" si="14"/>
        <v>1</v>
      </c>
      <c r="BO90" s="15">
        <f t="shared" si="14"/>
        <v>12</v>
      </c>
      <c r="BP90" s="15">
        <f t="shared" si="14"/>
        <v>5</v>
      </c>
      <c r="BQ90" s="15">
        <f t="shared" ref="BQ90:DF90" si="15">COUNTA(BQ3:BQ89)</f>
        <v>1</v>
      </c>
      <c r="BR90" s="15">
        <f t="shared" si="15"/>
        <v>1</v>
      </c>
      <c r="BS90" s="15">
        <f t="shared" si="15"/>
        <v>2</v>
      </c>
      <c r="BT90" s="15">
        <f t="shared" si="15"/>
        <v>1</v>
      </c>
      <c r="BU90" s="15">
        <f t="shared" si="15"/>
        <v>2</v>
      </c>
      <c r="BV90" s="15">
        <f t="shared" si="15"/>
        <v>7</v>
      </c>
      <c r="BW90" s="15">
        <f t="shared" si="15"/>
        <v>3</v>
      </c>
      <c r="BX90" s="15">
        <f t="shared" si="15"/>
        <v>2</v>
      </c>
      <c r="BY90" s="15">
        <f t="shared" si="15"/>
        <v>1</v>
      </c>
      <c r="BZ90" s="15">
        <f t="shared" si="15"/>
        <v>1</v>
      </c>
      <c r="CA90" s="15">
        <f t="shared" si="15"/>
        <v>1</v>
      </c>
      <c r="CB90" s="15">
        <f t="shared" si="15"/>
        <v>1</v>
      </c>
      <c r="CC90" s="15">
        <f t="shared" si="15"/>
        <v>3</v>
      </c>
      <c r="CD90" s="15">
        <f t="shared" si="15"/>
        <v>1</v>
      </c>
      <c r="CE90" s="15">
        <f t="shared" si="15"/>
        <v>4</v>
      </c>
      <c r="CF90" s="15">
        <f t="shared" si="15"/>
        <v>1</v>
      </c>
      <c r="CG90" s="15">
        <f t="shared" si="15"/>
        <v>1</v>
      </c>
      <c r="CH90" s="15">
        <f t="shared" si="15"/>
        <v>16</v>
      </c>
      <c r="CI90" s="15">
        <f t="shared" si="15"/>
        <v>1</v>
      </c>
      <c r="CJ90" s="15">
        <f t="shared" si="15"/>
        <v>1</v>
      </c>
      <c r="CK90" s="15">
        <f t="shared" si="15"/>
        <v>1</v>
      </c>
      <c r="CL90" s="15">
        <f t="shared" si="15"/>
        <v>4</v>
      </c>
      <c r="CM90" s="15">
        <f t="shared" si="15"/>
        <v>1</v>
      </c>
      <c r="CN90" s="15">
        <f t="shared" si="15"/>
        <v>2</v>
      </c>
      <c r="CO90" s="15">
        <f t="shared" si="15"/>
        <v>7</v>
      </c>
      <c r="CP90" s="15">
        <f t="shared" si="15"/>
        <v>7</v>
      </c>
      <c r="CQ90" s="15">
        <f t="shared" si="15"/>
        <v>2</v>
      </c>
      <c r="CR90" s="15">
        <f t="shared" si="15"/>
        <v>7</v>
      </c>
      <c r="CS90" s="15">
        <f t="shared" si="15"/>
        <v>8</v>
      </c>
      <c r="CT90" s="15">
        <f t="shared" si="15"/>
        <v>8</v>
      </c>
      <c r="CU90" s="15">
        <f t="shared" si="15"/>
        <v>1</v>
      </c>
      <c r="CV90" s="15">
        <f t="shared" si="15"/>
        <v>1</v>
      </c>
      <c r="CW90" s="15">
        <f t="shared" si="15"/>
        <v>2</v>
      </c>
      <c r="CX90" s="15">
        <f t="shared" si="15"/>
        <v>1</v>
      </c>
      <c r="CY90" s="15">
        <f t="shared" si="15"/>
        <v>1</v>
      </c>
      <c r="CZ90" s="15">
        <f t="shared" si="15"/>
        <v>2</v>
      </c>
      <c r="DA90" s="15">
        <f t="shared" si="15"/>
        <v>8</v>
      </c>
      <c r="DB90" s="15">
        <f t="shared" si="15"/>
        <v>1</v>
      </c>
      <c r="DC90" s="15">
        <f t="shared" si="15"/>
        <v>1</v>
      </c>
      <c r="DD90" s="15">
        <f t="shared" si="15"/>
        <v>1</v>
      </c>
      <c r="DE90" s="15">
        <f t="shared" si="15"/>
        <v>0</v>
      </c>
      <c r="DF90" s="15">
        <f t="shared" si="15"/>
        <v>0</v>
      </c>
      <c r="DG90" s="17">
        <v>385</v>
      </c>
      <c r="DH90" s="54"/>
      <c r="DI90" s="15"/>
      <c r="DJ90" s="15"/>
      <c r="DK90" s="23"/>
    </row>
    <row r="91" spans="1:116" ht="39" customHeight="1">
      <c r="B91" s="9"/>
      <c r="C91" s="1"/>
      <c r="DG91" s="10">
        <f>COUNTA(D2:DF2)</f>
        <v>105</v>
      </c>
    </row>
    <row r="92" spans="1:116" ht="41.45" customHeight="1">
      <c r="C92" s="51" t="s">
        <v>159</v>
      </c>
      <c r="D92" s="2">
        <v>111</v>
      </c>
      <c r="DG92" s="39">
        <f>+DG91*DG90</f>
        <v>40425</v>
      </c>
    </row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</sheetData>
  <autoFilter ref="A2:AMA89"/>
  <sortState ref="C3:DJ89">
    <sortCondition descending="1" ref="DG3:DG89"/>
    <sortCondition ref="DJ3:DJ89"/>
  </sortState>
  <pageMargins left="0.39370078740157483" right="0.39370078740157483" top="0.39370078740157483" bottom="0.39370078740157483" header="0.39370078740157483" footer="0.39370078740157483"/>
  <pageSetup paperSize="9" scale="50" fitToWidth="0" fitToHeight="0" pageOrder="overThenDown" orientation="landscape" useFirstPageNumber="1" r:id="rId1"/>
  <headerFooter alignWithMargins="0">
    <oddHeader>&amp;C&amp;10&amp;A</oddHeader>
    <oddFooter>&amp;C&amp;10Page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P78"/>
    </sheetView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carles</dc:creator>
  <cp:lastModifiedBy>Utilisateur</cp:lastModifiedBy>
  <cp:revision>116</cp:revision>
  <cp:lastPrinted>2016-06-18T13:20:01Z</cp:lastPrinted>
  <dcterms:created xsi:type="dcterms:W3CDTF">2013-10-21T19:32:11Z</dcterms:created>
  <dcterms:modified xsi:type="dcterms:W3CDTF">2017-01-18T08:28:19Z</dcterms:modified>
</cp:coreProperties>
</file>